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Z:\COMISION_HACIENDA\2025\PROPOSICIONES\CUESTIONARIO Y RTA\1394 (28-11-2025)\RESPUESTAS\EAAB\"/>
    </mc:Choice>
  </mc:AlternateContent>
  <bookViews>
    <workbookView xWindow="0" yWindow="0" windowWidth="28800" windowHeight="11730"/>
  </bookViews>
  <sheets>
    <sheet name="Ingresos" sheetId="2" r:id="rId1"/>
    <sheet name="Gastos" sheetId="1" r:id="rId2"/>
  </sheets>
  <definedNames>
    <definedName name="\a">#REF!</definedName>
    <definedName name="\b">#REF!</definedName>
    <definedName name="\c">#REF!</definedName>
    <definedName name="\d">#REF!</definedName>
    <definedName name="\e">#REF!</definedName>
    <definedName name="\g">#REF!</definedName>
    <definedName name="\i">#REF!</definedName>
    <definedName name="\r">#REF!</definedName>
    <definedName name="\t">#REF!</definedName>
    <definedName name="____________ddw5">#REF!</definedName>
    <definedName name="____________FEF4456">#REF!</definedName>
    <definedName name="____________wqw45">#REF!</definedName>
    <definedName name="___________DFS616">#REF!</definedName>
    <definedName name="__________ddw5">#REF!</definedName>
    <definedName name="__________DFS616">#REF!</definedName>
    <definedName name="__________FEF4456">#REF!</definedName>
    <definedName name="__________wqw45">#REF!</definedName>
    <definedName name="_________ddw5">#REF!</definedName>
    <definedName name="_________DFS616">#REF!</definedName>
    <definedName name="_________FEF4456">#REF!</definedName>
    <definedName name="_________wqw45">#REF!</definedName>
    <definedName name="________ddw5">#REF!</definedName>
    <definedName name="________DFS616">#REF!</definedName>
    <definedName name="________FEF4456">#REF!</definedName>
    <definedName name="________wqw45">#REF!</definedName>
    <definedName name="_______ddw5">#REF!</definedName>
    <definedName name="_______DFS616">#REF!</definedName>
    <definedName name="_______FEF4456">#REF!</definedName>
    <definedName name="_______wqw45">#REF!</definedName>
    <definedName name="______ddw5">#REF!</definedName>
    <definedName name="______DFS616">#REF!</definedName>
    <definedName name="______FEF4456">#REF!</definedName>
    <definedName name="______wqw45">#REF!</definedName>
    <definedName name="_____ddw5">#REF!</definedName>
    <definedName name="_____DFS616">#REF!</definedName>
    <definedName name="_____FEF4456">#REF!</definedName>
    <definedName name="_____wqw45">#REF!</definedName>
    <definedName name="____cvp1">#REF!</definedName>
    <definedName name="____cvp2003">#REF!</definedName>
    <definedName name="____cvp2004">#REF!</definedName>
    <definedName name="____cvp2005">#REF!</definedName>
    <definedName name="____cvp2006">#REF!</definedName>
    <definedName name="____ddw5">#REF!</definedName>
    <definedName name="____DFS616">#REF!</definedName>
    <definedName name="____FEF4456">#REF!</definedName>
    <definedName name="____sh1">#REF!</definedName>
    <definedName name="____sh2003">#REF!</definedName>
    <definedName name="____sh2004">#REF!</definedName>
    <definedName name="____sh2005">#REF!</definedName>
    <definedName name="____sh2006">#REF!</definedName>
    <definedName name="____stt1">#REF!</definedName>
    <definedName name="____stt2003">#REF!</definedName>
    <definedName name="____stt2005">#REF!</definedName>
    <definedName name="____stt2006">#REF!</definedName>
    <definedName name="____stt4">#REF!</definedName>
    <definedName name="____wqw45">#REF!</definedName>
    <definedName name="___adj1">#REF!</definedName>
    <definedName name="___adj2">#REF!</definedName>
    <definedName name="___ant2">#REF!</definedName>
    <definedName name="___ddw5">#REF!</definedName>
    <definedName name="___DFS616">#REF!</definedName>
    <definedName name="___FEF4456">#REF!</definedName>
    <definedName name="___idu1">#REF!</definedName>
    <definedName name="___idu2003">#REF!</definedName>
    <definedName name="___idu2004">#REF!</definedName>
    <definedName name="___idu2005">#REF!</definedName>
    <definedName name="___idu2006">#REF!</definedName>
    <definedName name="___LO1">7.34</definedName>
    <definedName name="___LO10">14.29</definedName>
    <definedName name="___LO11">9.74</definedName>
    <definedName name="___LO12">3.89</definedName>
    <definedName name="___LO13">2.65</definedName>
    <definedName name="___LO14">2.06</definedName>
    <definedName name="___LO15">2.55</definedName>
    <definedName name="___LO16">6.19</definedName>
    <definedName name="___LO17">0.12</definedName>
    <definedName name="___LO18">5.24</definedName>
    <definedName name="___LO19">7.79</definedName>
    <definedName name="___LO2">1.13</definedName>
    <definedName name="___LO20">0.52</definedName>
    <definedName name="___LO3">2.34</definedName>
    <definedName name="___LO4">6.1</definedName>
    <definedName name="___LO5">3.83</definedName>
    <definedName name="___LO6">1.69</definedName>
    <definedName name="___LO7">4.42</definedName>
    <definedName name="___LO8">11.06</definedName>
    <definedName name="___LO9">7.07</definedName>
    <definedName name="___wqw45">#REF!</definedName>
    <definedName name="__adj1">#REF!</definedName>
    <definedName name="__adj2">#REF!</definedName>
    <definedName name="__ant2">#REF!</definedName>
    <definedName name="__cvp1">#REF!</definedName>
    <definedName name="__cvp2003">#REF!</definedName>
    <definedName name="__cvp2004">#REF!</definedName>
    <definedName name="__cvp2005">#REF!</definedName>
    <definedName name="__cvp2006">#REF!</definedName>
    <definedName name="__ddw5">#REF!</definedName>
    <definedName name="__DFS616">#REF!</definedName>
    <definedName name="__FEF4456">#REF!</definedName>
    <definedName name="__idu1">#REF!</definedName>
    <definedName name="__idu2003">#REF!</definedName>
    <definedName name="__idu2004">#REF!</definedName>
    <definedName name="__idu2005">#REF!</definedName>
    <definedName name="__idu2006">#REF!</definedName>
    <definedName name="__LO1">7.34</definedName>
    <definedName name="__LO10">14.29</definedName>
    <definedName name="__LO11">9.74</definedName>
    <definedName name="__LO12">3.89</definedName>
    <definedName name="__LO13">2.65</definedName>
    <definedName name="__LO14">2.06</definedName>
    <definedName name="__LO15">2.55</definedName>
    <definedName name="__LO16">6.19</definedName>
    <definedName name="__LO17">0.12</definedName>
    <definedName name="__LO18">5.24</definedName>
    <definedName name="__LO19">7.79</definedName>
    <definedName name="__LO2">1.13</definedName>
    <definedName name="__LO20">0.52</definedName>
    <definedName name="__LO3">2.34</definedName>
    <definedName name="__LO4">6.1</definedName>
    <definedName name="__LO5">3.83</definedName>
    <definedName name="__LO6">1.69</definedName>
    <definedName name="__LO7">4.42</definedName>
    <definedName name="__LO8">11.06</definedName>
    <definedName name="__LO9">7.07</definedName>
    <definedName name="__sh1">#REF!</definedName>
    <definedName name="__sh2003">#REF!</definedName>
    <definedName name="__sh2004">#REF!</definedName>
    <definedName name="__sh2005">#REF!</definedName>
    <definedName name="__sh2006">#REF!</definedName>
    <definedName name="__stt1">#REF!</definedName>
    <definedName name="__stt2003">#REF!</definedName>
    <definedName name="__stt2005">#REF!</definedName>
    <definedName name="__stt2006">#REF!</definedName>
    <definedName name="__stt4">#REF!</definedName>
    <definedName name="__wqw45">#REF!</definedName>
    <definedName name="_55s">#REF!</definedName>
    <definedName name="_acu1">#REF!</definedName>
    <definedName name="_acu142">#REF!</definedName>
    <definedName name="_acu2">#REF!</definedName>
    <definedName name="_acu3">#REF!</definedName>
    <definedName name="_acu4">#REF!</definedName>
    <definedName name="_acu5">#REF!</definedName>
    <definedName name="_acu6">#REF!</definedName>
    <definedName name="_adj1">#REF!</definedName>
    <definedName name="_adj2">#REF!</definedName>
    <definedName name="_alc1">#REF!</definedName>
    <definedName name="_alc142">#REF!</definedName>
    <definedName name="_alc2">#REF!</definedName>
    <definedName name="_alc3">#REF!</definedName>
    <definedName name="_alc4">#REF!</definedName>
    <definedName name="_alc5">#REF!</definedName>
    <definedName name="_ant2">#REF!</definedName>
    <definedName name="_asa555">#REF!</definedName>
    <definedName name="_cvp1">#REF!</definedName>
    <definedName name="_cvp2003">#REF!</definedName>
    <definedName name="_cvp2004">#REF!</definedName>
    <definedName name="_cvp2005">#REF!</definedName>
    <definedName name="_cvp2006">#REF!</definedName>
    <definedName name="_ddw5">#REF!</definedName>
    <definedName name="_DFS616">#REF!</definedName>
    <definedName name="_FEF4456">#REF!</definedName>
    <definedName name="_xlnm._FilterDatabase" localSheetId="1" hidden="1">Gastos!$A$4:$P$226</definedName>
    <definedName name="_xlnm._FilterDatabase" localSheetId="0" hidden="1">Ingresos!$A$4:$D$81</definedName>
    <definedName name="_xlnm._FilterDatabase" hidden="1">#REF!</definedName>
    <definedName name="_idu1">#REF!</definedName>
    <definedName name="_idu2003">#REF!</definedName>
    <definedName name="_idu2004">#REF!</definedName>
    <definedName name="_idu2005">#REF!</definedName>
    <definedName name="_idu2006">#REF!</definedName>
    <definedName name="_LO1">7.34</definedName>
    <definedName name="_LO10">14.29</definedName>
    <definedName name="_LO11">9.74</definedName>
    <definedName name="_LO12">3.89</definedName>
    <definedName name="_LO13">2.65</definedName>
    <definedName name="_LO14">2.06</definedName>
    <definedName name="_LO15">2.55</definedName>
    <definedName name="_LO16">6.19</definedName>
    <definedName name="_LO17">0.12</definedName>
    <definedName name="_LO18">5.24</definedName>
    <definedName name="_LO19">7.79</definedName>
    <definedName name="_LO2">1.13</definedName>
    <definedName name="_LO20">0.52</definedName>
    <definedName name="_LO3">2.34</definedName>
    <definedName name="_LO4">6.1</definedName>
    <definedName name="_LO5">3.83</definedName>
    <definedName name="_LO6">1.69</definedName>
    <definedName name="_LO7">4.42</definedName>
    <definedName name="_LO8">11.06</definedName>
    <definedName name="_LO9">7.07</definedName>
    <definedName name="_MD09">#REF!</definedName>
    <definedName name="_MR09">#REF!</definedName>
    <definedName name="_sh1">#REF!</definedName>
    <definedName name="_sh2003">#REF!</definedName>
    <definedName name="_sh2004">#REF!</definedName>
    <definedName name="_sh2005">#REF!</definedName>
    <definedName name="_sh2006">#REF!</definedName>
    <definedName name="_stt1">#REF!</definedName>
    <definedName name="_stt2003">#REF!</definedName>
    <definedName name="_stt2005">#REF!</definedName>
    <definedName name="_stt2006">#REF!</definedName>
    <definedName name="_stt4">#REF!</definedName>
    <definedName name="_wqw45">#REF!</definedName>
    <definedName name="A_impresión_IM">#REF!</definedName>
    <definedName name="A_W">#REF!</definedName>
    <definedName name="ABAB">#REF!</definedName>
    <definedName name="ACSC4">#REF!</definedName>
    <definedName name="ACTIVIDAD">#REF!</definedName>
    <definedName name="Activo_corriente">#REF!</definedName>
    <definedName name="Activo_total">#REF!</definedName>
    <definedName name="acue">#REF!</definedName>
    <definedName name="acueducto">#REF!</definedName>
    <definedName name="AD">#REF!</definedName>
    <definedName name="ADJUDICACION">#REF!</definedName>
    <definedName name="admin">#REF!</definedName>
    <definedName name="Admon_rec">#REF!</definedName>
    <definedName name="Adu">#REF!</definedName>
    <definedName name="AJ_PAC_GTS">#REF!</definedName>
    <definedName name="AJ_PAC_ING">#REF!</definedName>
    <definedName name="ALCAN">#REF!</definedName>
    <definedName name="ALCANTARILLADO">#REF!</definedName>
    <definedName name="ANTERIOR575">#REF!</definedName>
    <definedName name="anti1">#REF!</definedName>
    <definedName name="ANTICIPO">#REF!</definedName>
    <definedName name="AÑO_TARIFARIO">#REF!</definedName>
    <definedName name="AÑO1988">#REF!</definedName>
    <definedName name="AÑO1996">#REF!</definedName>
    <definedName name="AÑO1997">#REF!</definedName>
    <definedName name="AÑO1999">#REF!</definedName>
    <definedName name="AÑO2000">#REF!</definedName>
    <definedName name="AÑO2001">#REF!</definedName>
    <definedName name="año99">#REF!</definedName>
    <definedName name="años">#REF!</definedName>
    <definedName name="Años_préstamo">#REF!</definedName>
    <definedName name="apert1">#REF!</definedName>
    <definedName name="apert2">#REF!</definedName>
    <definedName name="APERTURA">#REF!</definedName>
    <definedName name="Aportes">#REF!</definedName>
    <definedName name="aqdd5">#REF!</definedName>
    <definedName name="_xlnm.Extract">#REF!</definedName>
    <definedName name="AreaCnslMov">#REF!</definedName>
    <definedName name="AREAS">#REF!</definedName>
    <definedName name="AXIDIC">#REF!</definedName>
    <definedName name="BANCO_DE_PROYECTOS">#REF!</definedName>
    <definedName name="BASE">#REF!</definedName>
    <definedName name="BASE_CONFIS">#REF!</definedName>
    <definedName name="BASE_CONFIS_1">#REF!</definedName>
    <definedName name="BASE_DATOS">#REF!</definedName>
    <definedName name="BASE_POAI">#REF!</definedName>
    <definedName name="BASE2">#REF!</definedName>
    <definedName name="_xlnm.Database">#REF!</definedName>
    <definedName name="Cap">#REF!</definedName>
    <definedName name="Capacitación_administrativa">#REF!</definedName>
    <definedName name="Capacitación_operativa">#REF!</definedName>
    <definedName name="Capital">#REF!</definedName>
    <definedName name="Cartera_vencida_oficial">#REF!</definedName>
    <definedName name="Cartera_vencida_particular">#REF!</definedName>
    <definedName name="Cartera_vencida_total">#REF!</definedName>
    <definedName name="ccsdc555">#REF!</definedName>
    <definedName name="CECO">#REF!</definedName>
    <definedName name="cecos">#REF!</definedName>
    <definedName name="cege">#REF!</definedName>
    <definedName name="Cent_Gest">#REF!</definedName>
    <definedName name="centrogestor">#REF!</definedName>
    <definedName name="clasecontrato">#REF!</definedName>
    <definedName name="CLASIFICACION">#REF!</definedName>
    <definedName name="CLASIFICACION2">#REF!</definedName>
    <definedName name="CLASIFICACIONBANCO">#REF!</definedName>
    <definedName name="co">#REF!</definedName>
    <definedName name="CODIGO">#REF!</definedName>
    <definedName name="códigomaterial">#REF!</definedName>
    <definedName name="combinado">#REF!</definedName>
    <definedName name="comp_est1">#REF!</definedName>
    <definedName name="comp_est2">#REF!</definedName>
    <definedName name="COMP_ESTADO">#REF!</definedName>
    <definedName name="comp_fuent2">#REF!</definedName>
    <definedName name="comp_fuentes">#REF!</definedName>
    <definedName name="comp_functo">#REF!</definedName>
    <definedName name="comp_functo2">#REF!</definedName>
    <definedName name="comp_inver2">#REF!</definedName>
    <definedName name="comp_invers">#REF!</definedName>
    <definedName name="COMPONENTE">#REF!</definedName>
    <definedName name="COMPONENTEX">#REF!</definedName>
    <definedName name="Composición">#REF!</definedName>
    <definedName name="composición1">#REF!</definedName>
    <definedName name="comprob1">#REF!</definedName>
    <definedName name="comprob2">#REF!</definedName>
    <definedName name="comprobacion">#REF!</definedName>
    <definedName name="comprom_acu">#REF!,#REF!</definedName>
    <definedName name="comprom_aj">#REF!</definedName>
    <definedName name="Con">#REF!</definedName>
    <definedName name="ConsMaestro" hidden="1">#REF!</definedName>
    <definedName name="consulta_pot_dec_MP_LP">#REF!</definedName>
    <definedName name="Consumo_estimado_por_facturar">#REF!</definedName>
    <definedName name="Costo_de_ventas">#REF!</definedName>
    <definedName name="Costo_de_ventas_efectivo">#REF!</definedName>
    <definedName name="Costo_pensionados">#REF!</definedName>
    <definedName name="_xlnm.Criteria">#REF!</definedName>
    <definedName name="Cts_Fct_Estim">#REF!</definedName>
    <definedName name="cual">#REF!</definedName>
    <definedName name="CUENCA">#REF!</definedName>
    <definedName name="cuenta">#REF!</definedName>
    <definedName name="cuentamayor">#REF!</definedName>
    <definedName name="CUENTAS">#REF!</definedName>
    <definedName name="Cuentas_facturadas_acued_prom_vig">#REF!</definedName>
    <definedName name="CWD5C4C">#REF!</definedName>
    <definedName name="CXP_2019">#REF!</definedName>
    <definedName name="CXP_INV_CRED">#REF!</definedName>
    <definedName name="D5WQ">#REF!</definedName>
    <definedName name="dama1">#REF!</definedName>
    <definedName name="dama2003">#REF!</definedName>
    <definedName name="dama2004">#REF!</definedName>
    <definedName name="dama2005">#REF!</definedName>
    <definedName name="dama2006">#REF!</definedName>
    <definedName name="dapd1">#REF!</definedName>
    <definedName name="dapd2003">#REF!</definedName>
    <definedName name="dapd2004">#REF!</definedName>
    <definedName name="dapd2005">#REF!</definedName>
    <definedName name="dapd2006">#REF!</definedName>
    <definedName name="DATA14">#REF!</definedName>
    <definedName name="DATA17">#REF!</definedName>
    <definedName name="DATA22">#REF!</definedName>
    <definedName name="DATA26">#REF!</definedName>
    <definedName name="DATA27">#REF!</definedName>
    <definedName name="DATA28">#REF!</definedName>
    <definedName name="DATA30">#REF!</definedName>
    <definedName name="DATA31">#REF!</definedName>
    <definedName name="DATA32">#REF!</definedName>
    <definedName name="DATA35">#REF!</definedName>
    <definedName name="DATA38">#REF!</definedName>
    <definedName name="DATA39">#REF!</definedName>
    <definedName name="DATA40">#REF!</definedName>
    <definedName name="DATA42">#REF!</definedName>
    <definedName name="DATA43">#REF!</definedName>
    <definedName name="DATA8">#REF!</definedName>
    <definedName name="DATA9">#REF!</definedName>
    <definedName name="Datos">#REF!</definedName>
    <definedName name="dededwe">#REF!</definedName>
    <definedName name="DEFhoja">#REF!</definedName>
    <definedName name="detalle_comprom_aj">#REF!,#REF!</definedName>
    <definedName name="Deuda_1">#REF!</definedName>
    <definedName name="Deuda_2">#REF!</definedName>
    <definedName name="Deuda_3">#REF!</definedName>
    <definedName name="Deuda_4">#REF!</definedName>
    <definedName name="Deuda_5">#REF!</definedName>
    <definedName name="Deudores_Corto_plazo">#REF!</definedName>
    <definedName name="Deudores_largo_plazo">#REF!</definedName>
    <definedName name="Deudores_Servicios_públicos">#REF!</definedName>
    <definedName name="DEVF54D">#REF!</definedName>
    <definedName name="DF_GRID_1">#REF!</definedName>
    <definedName name="DFDFSDF4">#REF!</definedName>
    <definedName name="dfds854">#REF!</definedName>
    <definedName name="DFFD5">#REF!</definedName>
    <definedName name="dfffadsf555" hidden="1">#REF!</definedName>
    <definedName name="dfg">#REF!</definedName>
    <definedName name="DFGH">#REF!</definedName>
    <definedName name="DGF">#REF!</definedName>
    <definedName name="Día_de_pago">DATE(YEAR(Inicio_prestamo),MONTH(Inicio_prestamo)+Payment_Number,DAY(Inicio_prestamo))</definedName>
    <definedName name="Dic">#REF!</definedName>
    <definedName name="Diferencia_de_estimados_año_ant_año_act">#REF!</definedName>
    <definedName name="Dip">#REF!</definedName>
    <definedName name="Direccion">#REF!</definedName>
    <definedName name="Dis">#REF!</definedName>
    <definedName name="Disp_Final">#REF!</definedName>
    <definedName name="DISPFIN_5">#REF!</definedName>
    <definedName name="DIST">#REF!</definedName>
    <definedName name="DISTRI">#REF!</definedName>
    <definedName name="DISTRIBU">#REF!</definedName>
    <definedName name="DISTRIBUCION">#REF!</definedName>
    <definedName name="DQWDQW">#REF!</definedName>
    <definedName name="dwdd555" hidden="1">#REF!</definedName>
    <definedName name="DWDSA4">#REF!</definedName>
    <definedName name="DWED">#REF!</definedName>
    <definedName name="Ebdita">#REF!</definedName>
    <definedName name="ededwe">#REF!</definedName>
    <definedName name="edfedd">#REF!</definedName>
    <definedName name="edwed56">#REF!</definedName>
    <definedName name="efcec63e">#REF!</definedName>
    <definedName name="EFEFFF5">#REF!</definedName>
    <definedName name="EFWFW">#REF!</definedName>
    <definedName name="Ejec_Ago_12">#REF!</definedName>
    <definedName name="EJEC_VIGENTE">#REF!</definedName>
    <definedName name="Ele">#REF!</definedName>
    <definedName name="Encab_Contrc">#REF!</definedName>
    <definedName name="Encab_Cred">#REF!</definedName>
    <definedName name="eqwd5">#REF!</definedName>
    <definedName name="ESPECIALES">#REF!</definedName>
    <definedName name="eSTRUCTURA">#REF!</definedName>
    <definedName name="Estructura_Cambiaria">#REF!</definedName>
    <definedName name="EWEWR4587">#REF!</definedName>
    <definedName name="EXCEDENTE_2018">#REF!</definedName>
    <definedName name="Factor_deflactación_pesosde_1995">#REF!</definedName>
    <definedName name="FASESPROYECTO">#REF!</definedName>
    <definedName name="FDSDF522">#REF!</definedName>
    <definedName name="Fecha_de_pago">#REF!</definedName>
    <definedName name="fefewe">#REF!</definedName>
    <definedName name="feregerg">#REF!</definedName>
    <definedName name="FERFER">#REF!</definedName>
    <definedName name="ferrergrt">#REF!</definedName>
    <definedName name="ffas55">#REF!</definedName>
    <definedName name="Fila_de_encabezado">ROW(#REF!)</definedName>
    <definedName name="FORMAR_CIUDAD">#REF!</definedName>
    <definedName name="Format">#REF!</definedName>
    <definedName name="FORT">#REF!</definedName>
    <definedName name="fort142">#REF!</definedName>
    <definedName name="fortalecimiento">#REF!</definedName>
    <definedName name="fref4rgtg">#REF!</definedName>
    <definedName name="fsdfsd4">#REF!</definedName>
    <definedName name="Func_1">#REF!</definedName>
    <definedName name="Func_2">#REF!</definedName>
    <definedName name="Func_3">#REF!</definedName>
    <definedName name="Func_4">#REF!</definedName>
    <definedName name="Func_5">#REF!</definedName>
    <definedName name="fwef7787g">#REF!</definedName>
    <definedName name="gastas">#REF!</definedName>
    <definedName name="Gastos_financieros">#REF!</definedName>
    <definedName name="Gastos_operacionales">#REF!</definedName>
    <definedName name="Gastos_operacionales_efectivos">#REF!</definedName>
    <definedName name="Generación_interna_de_fondos">#REF!</definedName>
    <definedName name="GERENCIA">#REF!</definedName>
    <definedName name="gerencias">#REF!</definedName>
    <definedName name="ges">#REF!</definedName>
    <definedName name="giros_acum">#REF!,#REF!</definedName>
    <definedName name="Giros_inversión_directa">#REF!</definedName>
    <definedName name="Grafica_1">#REF!</definedName>
    <definedName name="grtgs">#REF!,#REF!</definedName>
    <definedName name="GTHTY">#REF!</definedName>
    <definedName name="Header">#REF!</definedName>
    <definedName name="Honorarios_operativos">#REF!</definedName>
    <definedName name="Honorarios1__administrativo">#REF!</definedName>
    <definedName name="Honorarios2_administrativo">#REF!</definedName>
    <definedName name="import1">#REF!</definedName>
    <definedName name="import2">#REF!</definedName>
    <definedName name="IMPORTANTE">#REF!</definedName>
    <definedName name="Importe_del_préstamo">#REF!</definedName>
    <definedName name="Impresión_completa">#REF!</definedName>
    <definedName name="indacu">#REF!</definedName>
    <definedName name="indalc">#REF!</definedName>
    <definedName name="INDINST">#REF!</definedName>
    <definedName name="INF">#REF!</definedName>
    <definedName name="INF4FEB">#REF!</definedName>
    <definedName name="Ingreso_por_unidad_pago_por_capitación">#REF!</definedName>
    <definedName name="Ingresos_de_operación_causados">#REF!</definedName>
    <definedName name="Inicio_prestamo">#REF!</definedName>
    <definedName name="INST">#REF!</definedName>
    <definedName name="Int">#REF!</definedName>
    <definedName name="Int_acum">#REF!</definedName>
    <definedName name="Interés_total">#REF!</definedName>
    <definedName name="Intereses_financiación_a_usuarios">#REF!</definedName>
    <definedName name="Inversion_1">#REF!</definedName>
    <definedName name="Inversion_2">#REF!</definedName>
    <definedName name="Inversion_3">#REF!</definedName>
    <definedName name="Inversion_4">#REF!</definedName>
    <definedName name="Inversion_5">#REF!</definedName>
    <definedName name="INVITACION">#REF!</definedName>
    <definedName name="ipc">#REF!</definedName>
    <definedName name="jairo" hidden="1">#REF!</definedName>
    <definedName name="jairo2" hidden="1">#REF!</definedName>
    <definedName name="KLIULI">#REF!</definedName>
    <definedName name="kuikllolol">#REF!</definedName>
    <definedName name="legal1">#REF!</definedName>
    <definedName name="legal2">#REF!</definedName>
    <definedName name="LEGALIZACION">#REF!</definedName>
    <definedName name="LISTA1">#REF!</definedName>
    <definedName name="llaveconsulta">#REF!</definedName>
    <definedName name="localidad">#REF!</definedName>
    <definedName name="macroproyecto2">#REF!</definedName>
    <definedName name="maduracionsgi">#REF!</definedName>
    <definedName name="Mantenimiento_tanques_y_redes_distribución">#REF!</definedName>
    <definedName name="material">#REF!</definedName>
    <definedName name="MAYOR4">#REF!</definedName>
    <definedName name="MAYOR6">#REF!</definedName>
    <definedName name="MAYORR6">#REF!</definedName>
    <definedName name="METAS">#REF!</definedName>
    <definedName name="NIIF">#REF!</definedName>
    <definedName name="Nuevo">#REF!</definedName>
    <definedName name="Núm_de_pago">#REF!</definedName>
    <definedName name="Núm_pagos_al_año">#REF!</definedName>
    <definedName name="Número_de_pagos">MATCH(0.01,Saldo_final,-1)+1</definedName>
    <definedName name="Objetivos_POR">#REF!</definedName>
    <definedName name="Obligaciones_financieras">#REF!</definedName>
    <definedName name="OJOIMPORTA">#REF!</definedName>
    <definedName name="oloñoiioñio.">#REF!</definedName>
    <definedName name="oper">#REF!</definedName>
    <definedName name="Operación_1">#REF!</definedName>
    <definedName name="Operación_2">#REF!</definedName>
    <definedName name="Operación_3">#REF!</definedName>
    <definedName name="Operación_4">#REF!</definedName>
    <definedName name="Operación_5">#REF!</definedName>
    <definedName name="operativo">#REF!</definedName>
    <definedName name="P.A.C_inversión_directa">#REF!</definedName>
    <definedName name="PAC_ANT_GTS">#REF!</definedName>
    <definedName name="PAC_ANT_ING">#REF!</definedName>
    <definedName name="PAC_GTS_VIG">#REF!</definedName>
    <definedName name="PAC_ING_VIG">#REF!</definedName>
    <definedName name="pacd">#REF!</definedName>
    <definedName name="Pago_adicional">#REF!</definedName>
    <definedName name="Pago_mensual_programado">#REF!</definedName>
    <definedName name="Pago_progr">#REF!</definedName>
    <definedName name="Pago_total">#REF!</definedName>
    <definedName name="Pagos_adicionales_programados">#REF!</definedName>
    <definedName name="Pasivo_corriente">#REF!</definedName>
    <definedName name="Pasivo_total">#REF!</definedName>
    <definedName name="Patrimonio">#REF!</definedName>
    <definedName name="PC_2022">#REF!</definedName>
    <definedName name="PC_2023">#REF!</definedName>
    <definedName name="PC_2024">#REF!</definedName>
    <definedName name="PC_2025">#REF!</definedName>
    <definedName name="pland">#REF!</definedName>
    <definedName name="plandant">#REF!</definedName>
    <definedName name="planr">#REF!</definedName>
    <definedName name="planrant">#REF!</definedName>
    <definedName name="Planta_Administrativa">#REF!</definedName>
    <definedName name="Planta_Comercial">#REF!</definedName>
    <definedName name="Planta_operativa">#REF!</definedName>
    <definedName name="Planta_personal_activo">#REF!</definedName>
    <definedName name="pluvial">#REF!</definedName>
    <definedName name="PORAREAS">#REF!</definedName>
    <definedName name="pos">#REF!</definedName>
    <definedName name="Pos_Fin">#REF!</definedName>
    <definedName name="posici">#REF!</definedName>
    <definedName name="ppto_prog">#REF!</definedName>
    <definedName name="PptoGPry">#REF!</definedName>
    <definedName name="Predios_con_medidor_trabado_confirmado">#REF!</definedName>
    <definedName name="Predios_fuera_de_servicio">#REF!</definedName>
    <definedName name="Predios_sin_medidor_obligatorio">#REF!</definedName>
    <definedName name="PResupuesto_2019">#REF!</definedName>
    <definedName name="Presupuesto_definitivo_inversión_directa">#REF!</definedName>
    <definedName name="Presupuesto_inicial_inversión_directa">#REF!</definedName>
    <definedName name="PROCESO">#REF!</definedName>
    <definedName name="Procesos">#REF!</definedName>
    <definedName name="Productos_POR">#REF!</definedName>
    <definedName name="Prog_Pptal">#REF!</definedName>
    <definedName name="ProgPptal_AA">#REF!</definedName>
    <definedName name="ProgPptal_PD16">#REF!</definedName>
    <definedName name="PROGRAMA">#REF!</definedName>
    <definedName name="proje89" hidden="1">#REF!</definedName>
    <definedName name="Proy_Oct_28">#REF!</definedName>
    <definedName name="proy1">#REF!</definedName>
    <definedName name="proy2">#REF!</definedName>
    <definedName name="PROYECTOS">#REF!</definedName>
    <definedName name="Pry_Comp">#REF!</definedName>
    <definedName name="Pry_CXP">#REF!</definedName>
    <definedName name="Pry_Giros">#REF!</definedName>
    <definedName name="Pry_SldPpto">#REF!</definedName>
    <definedName name="Ptac">#REF!</definedName>
    <definedName name="Ptal">#REF!</definedName>
    <definedName name="PTO_PAC_FTES">#REF!</definedName>
    <definedName name="PXFRU">#REF!</definedName>
    <definedName name="qwqwd5">#REF!</definedName>
    <definedName name="QWWRJHI7882">#REF!</definedName>
    <definedName name="RAD_PROB">#REF!</definedName>
    <definedName name="RawHeader">#REF!</definedName>
    <definedName name="RDE_Cierre">#REF!</definedName>
    <definedName name="Rec">#REF!</definedName>
    <definedName name="Rec_Fond_tes">#REF!</definedName>
    <definedName name="Recargo_por_mora">#REF!</definedName>
    <definedName name="Reclamos_operativos_acueducto_atendidos">#REF!</definedName>
    <definedName name="Reclamos_operativos_acueducto_pendientes">#REF!</definedName>
    <definedName name="Reclamos_operativos_acueducto_recibidos">#REF!</definedName>
    <definedName name="Reclamos_operativos_alcantarillado_atendidos">#REF!</definedName>
    <definedName name="Reclamos_operativos_alcantarillado_pendientes">#REF!</definedName>
    <definedName name="Reclamos_operativos_alcantarillado_recibidos">#REF!</definedName>
    <definedName name="Reclamos_pendientes_año_anterior">#REF!</definedName>
    <definedName name="Reclamos_recibidos_por_facturación">#REF!</definedName>
    <definedName name="recursos">#REF!</definedName>
    <definedName name="Recursos_POR">#REF!</definedName>
    <definedName name="RES_PARA_COMPARAR">#REF!</definedName>
    <definedName name="RES_PRG_FTE">#REF!</definedName>
    <definedName name="Reservas_Inversión_directa">#REF!</definedName>
    <definedName name="RESOL39" hidden="1">#REF!</definedName>
    <definedName name="Restablecer_área_de_impresión">OFFSET(Impresión_completa,0,0,Última_fila)</definedName>
    <definedName name="RESUMEN2">#REF!</definedName>
    <definedName name="RFGRG87">#REF!</definedName>
    <definedName name="RSM_AP_VF">#REF!</definedName>
    <definedName name="RSM_Con_CXP">#REF!</definedName>
    <definedName name="RSM_Sin_CXP">#REF!</definedName>
    <definedName name="RsmG_01">#REF!</definedName>
    <definedName name="RsmG_02">#REF!</definedName>
    <definedName name="RsmG_03">#REF!</definedName>
    <definedName name="RsmG_04">#REF!</definedName>
    <definedName name="RsmG_05">#REF!</definedName>
    <definedName name="RsmG_06">#REF!</definedName>
    <definedName name="RsmG_07">#REF!</definedName>
    <definedName name="RsmG_08">#REF!</definedName>
    <definedName name="RsmG_09">#REF!</definedName>
    <definedName name="RsmG_10">#REF!</definedName>
    <definedName name="RsmG_11">#REF!</definedName>
    <definedName name="RsmG_12">#REF!</definedName>
    <definedName name="RsmG_13">#REF!</definedName>
    <definedName name="RsmG_14">#REF!</definedName>
    <definedName name="rtgthytjuyj">#REF!</definedName>
    <definedName name="Salarios_de_personal_activo_adm">#REF!</definedName>
    <definedName name="Salarios_Personal_Activo_operativo">#REF!</definedName>
    <definedName name="Saldo_final">#REF!</definedName>
    <definedName name="Saldo_inicial">#REF!</definedName>
    <definedName name="sanitario">#REF!</definedName>
    <definedName name="SAPBEXhrIndnt" hidden="1">"Wide"</definedName>
    <definedName name="SAPBEXrevision" hidden="1">1</definedName>
    <definedName name="SAPBEXsysID" hidden="1">"BWP"</definedName>
    <definedName name="SAPBEXwbID" hidden="1">"1FECOLNLOFDJ481CUORWNVEAH"</definedName>
    <definedName name="SAPsysID" hidden="1">"708C5W7SBKP804JT78WJ0JNKI"</definedName>
    <definedName name="SAPwbID" hidden="1">"ARS"</definedName>
    <definedName name="sdsadd455" hidden="1">#REF!</definedName>
    <definedName name="sdsd55">#REF!</definedName>
    <definedName name="SDSDD55" hidden="1">#REF!</definedName>
    <definedName name="Servicio_de_la_deuda">#REF!</definedName>
    <definedName name="Servicios_personales__operativos_total">#REF!</definedName>
    <definedName name="Servicios_personales_personal_activo_administratvo">#REF!</definedName>
    <definedName name="Servicios_personales_personal_activo_operativo">#REF!</definedName>
    <definedName name="Servicios_personales_total_adm">#REF!</definedName>
    <definedName name="setregrtvd5623">#REF!</definedName>
    <definedName name="sistema">#REF!</definedName>
    <definedName name="SMLV">#REF!</definedName>
    <definedName name="SQS5333333333333">#REF!</definedName>
    <definedName name="sqws">#REF!</definedName>
    <definedName name="ss">#REF!</definedName>
    <definedName name="ssadsa5">#REF!</definedName>
    <definedName name="Stella">#REF!</definedName>
    <definedName name="subsistema">#REF!</definedName>
    <definedName name="Suscript_con_pérdida_de_derecho_x_no_pago_acued">#REF!</definedName>
    <definedName name="Suscript_con_pérdida_de_derecho_x_no_pago_alc">#REF!</definedName>
    <definedName name="Suscript_residencial_Bogotá_acueducto">#REF!</definedName>
    <definedName name="Suscript_residencial_Bogotá_alcant">#REF!</definedName>
    <definedName name="Suscript_residencial_y_mixto_Gachancipá_acued">#REF!</definedName>
    <definedName name="Suscript_residencial_y_mixto_Gachancipá_alc">#REF!</definedName>
    <definedName name="Suscript_residencial_y_mixto_Soacha_acued">#REF!</definedName>
    <definedName name="Suscript_residencial_y_mixto_Soacha_alc">#REF!</definedName>
    <definedName name="Suscript_residencial_y_mixto_total_acued">#REF!</definedName>
    <definedName name="Suscript_residencial_y_mixto_total_alc">#REF!</definedName>
    <definedName name="Suscriptores_en_estado_facturable">#REF!</definedName>
    <definedName name="TAB_EJ_INV">#REF!</definedName>
    <definedName name="TAB_EJE_05">#REF!</definedName>
    <definedName name="TAB_GESTORES">#REF!</definedName>
    <definedName name="TAB_POS_FIN">#REF!</definedName>
    <definedName name="TABLA_GERENCIAS">#REF!</definedName>
    <definedName name="TABLA_MOVIMIENTOS">#REF!,#REF!</definedName>
    <definedName name="tablaing">#REF!</definedName>
    <definedName name="Tac">#REF!</definedName>
    <definedName name="Tal">#REF!</definedName>
    <definedName name="Tasa_de_interés">#REF!</definedName>
    <definedName name="Tasa_de_interés_programada">#REF!</definedName>
    <definedName name="TBL_SEP">#REF!</definedName>
    <definedName name="TEST1">#REF!</definedName>
    <definedName name="TEST10">#REF!</definedName>
    <definedName name="TEST100">#REF!</definedName>
    <definedName name="TEST101">#REF!</definedName>
    <definedName name="TEST102">#REF!</definedName>
    <definedName name="TEST103">#REF!</definedName>
    <definedName name="TEST104">#REF!</definedName>
    <definedName name="TEST105">#REF!</definedName>
    <definedName name="TEST106">#REF!</definedName>
    <definedName name="TEST107">#REF!</definedName>
    <definedName name="TEST108">#REF!</definedName>
    <definedName name="TEST109">#REF!</definedName>
    <definedName name="TEST11">#REF!</definedName>
    <definedName name="TEST110">#REF!</definedName>
    <definedName name="TEST111">#REF!</definedName>
    <definedName name="TEST112">#REF!</definedName>
    <definedName name="TEST113">#REF!</definedName>
    <definedName name="TEST114">#REF!</definedName>
    <definedName name="TEST115">#REF!</definedName>
    <definedName name="TEST116">#REF!</definedName>
    <definedName name="TEST117">#REF!</definedName>
    <definedName name="TEST118">#REF!</definedName>
    <definedName name="TEST119">#REF!</definedName>
    <definedName name="TEST12">#REF!</definedName>
    <definedName name="TEST120">#REF!</definedName>
    <definedName name="TEST121">#REF!</definedName>
    <definedName name="TEST122">#REF!</definedName>
    <definedName name="TEST123">#REF!</definedName>
    <definedName name="TEST124">#REF!</definedName>
    <definedName name="TEST125">#REF!</definedName>
    <definedName name="TEST126">#REF!</definedName>
    <definedName name="TEST127">#REF!</definedName>
    <definedName name="TEST128">#REF!</definedName>
    <definedName name="TEST129">#REF!</definedName>
    <definedName name="TEST13">#REF!</definedName>
    <definedName name="TEST130">#REF!</definedName>
    <definedName name="TEST131">#REF!</definedName>
    <definedName name="TEST132">#REF!</definedName>
    <definedName name="TEST133">#REF!</definedName>
    <definedName name="TEST134">#REF!</definedName>
    <definedName name="TEST135">#REF!</definedName>
    <definedName name="TEST136">#REF!</definedName>
    <definedName name="TEST137">#REF!</definedName>
    <definedName name="TEST138">#REF!</definedName>
    <definedName name="TEST139">#REF!</definedName>
    <definedName name="TEST14">#REF!</definedName>
    <definedName name="TEST140">#REF!</definedName>
    <definedName name="TEST141">#REF!</definedName>
    <definedName name="TEST142">#REF!</definedName>
    <definedName name="TEST143">#REF!</definedName>
    <definedName name="TEST144">#REF!</definedName>
    <definedName name="TEST145">#REF!</definedName>
    <definedName name="TEST146">#REF!</definedName>
    <definedName name="TEST147">#REF!</definedName>
    <definedName name="TEST148">#REF!</definedName>
    <definedName name="TEST149">#REF!</definedName>
    <definedName name="TEST15">#REF!</definedName>
    <definedName name="TEST150">#REF!</definedName>
    <definedName name="TEST151">#REF!</definedName>
    <definedName name="TEST152">#REF!</definedName>
    <definedName name="TEST153">#REF!</definedName>
    <definedName name="TEST154">#REF!</definedName>
    <definedName name="TEST155">#REF!</definedName>
    <definedName name="TEST156">#REF!</definedName>
    <definedName name="TEST157">#REF!</definedName>
    <definedName name="TEST158">#REF!</definedName>
    <definedName name="TEST159">#REF!</definedName>
    <definedName name="TEST16">#REF!</definedName>
    <definedName name="TEST160">#REF!</definedName>
    <definedName name="TEST161">#REF!</definedName>
    <definedName name="TEST162">#REF!</definedName>
    <definedName name="TEST163">#REF!</definedName>
    <definedName name="TEST164">#REF!</definedName>
    <definedName name="TEST165">#REF!</definedName>
    <definedName name="TEST166">#REF!</definedName>
    <definedName name="TEST167">#REF!</definedName>
    <definedName name="TEST168">#REF!</definedName>
    <definedName name="TEST169">#REF!</definedName>
    <definedName name="TEST17">#REF!</definedName>
    <definedName name="TEST170">#REF!</definedName>
    <definedName name="TEST171">#REF!</definedName>
    <definedName name="TEST172">#REF!</definedName>
    <definedName name="TEST173">#REF!</definedName>
    <definedName name="TEST174">#REF!</definedName>
    <definedName name="TEST175">#REF!</definedName>
    <definedName name="TEST176">#REF!</definedName>
    <definedName name="TEST177">#REF!</definedName>
    <definedName name="TEST178">#REF!</definedName>
    <definedName name="TEST179">#REF!</definedName>
    <definedName name="TEST18">#REF!</definedName>
    <definedName name="TEST180">#REF!</definedName>
    <definedName name="TEST181">#REF!</definedName>
    <definedName name="TEST182">#REF!</definedName>
    <definedName name="TEST183">#REF!</definedName>
    <definedName name="TEST184">#REF!</definedName>
    <definedName name="TEST185">#REF!</definedName>
    <definedName name="TEST186">#REF!</definedName>
    <definedName name="TEST187">#REF!</definedName>
    <definedName name="TEST188">#REF!</definedName>
    <definedName name="TEST189">#REF!</definedName>
    <definedName name="TEST19">#REF!</definedName>
    <definedName name="TEST190">#REF!</definedName>
    <definedName name="TEST191">#REF!</definedName>
    <definedName name="TEST192">#REF!</definedName>
    <definedName name="TEST193">#REF!</definedName>
    <definedName name="TEST194">#REF!</definedName>
    <definedName name="TEST195">#REF!</definedName>
    <definedName name="TEST196">#REF!</definedName>
    <definedName name="TEST197">#REF!</definedName>
    <definedName name="TEST198">#REF!</definedName>
    <definedName name="TEST2">#REF!</definedName>
    <definedName name="TEST20">#REF!</definedName>
    <definedName name="TEST21">#REF!</definedName>
    <definedName name="TEST22">#REF!</definedName>
    <definedName name="TEST23">#REF!</definedName>
    <definedName name="TEST24">#REF!</definedName>
    <definedName name="TEST25">#REF!</definedName>
    <definedName name="TEST26">#REF!</definedName>
    <definedName name="TEST27">#REF!</definedName>
    <definedName name="TEST28">#REF!</definedName>
    <definedName name="TEST29">#REF!</definedName>
    <definedName name="TEST3">#REF!</definedName>
    <definedName name="TEST30">#REF!</definedName>
    <definedName name="TEST31">#REF!</definedName>
    <definedName name="TEST32">#REF!</definedName>
    <definedName name="TEST33">#REF!</definedName>
    <definedName name="TEST34">#REF!</definedName>
    <definedName name="TEST35">#REF!</definedName>
    <definedName name="TEST36">#REF!</definedName>
    <definedName name="TEST363">#REF!</definedName>
    <definedName name="TEST364">#REF!</definedName>
    <definedName name="TEST365">#REF!</definedName>
    <definedName name="TEST366">#REF!</definedName>
    <definedName name="TEST367">#REF!</definedName>
    <definedName name="TEST368">#REF!</definedName>
    <definedName name="TEST369">#REF!</definedName>
    <definedName name="TEST37">#REF!</definedName>
    <definedName name="TEST370">#REF!</definedName>
    <definedName name="TEST371">#REF!</definedName>
    <definedName name="TEST372">#REF!</definedName>
    <definedName name="TEST373">#REF!</definedName>
    <definedName name="TEST374">#REF!</definedName>
    <definedName name="TEST375">#REF!</definedName>
    <definedName name="TEST376">#REF!</definedName>
    <definedName name="TEST377">#REF!</definedName>
    <definedName name="TEST378">#REF!</definedName>
    <definedName name="TEST379">#REF!</definedName>
    <definedName name="TEST38">#REF!</definedName>
    <definedName name="TEST380">#REF!</definedName>
    <definedName name="TEST381">#REF!</definedName>
    <definedName name="TEST382">#REF!</definedName>
    <definedName name="TEST383">#REF!</definedName>
    <definedName name="TEST384">#REF!</definedName>
    <definedName name="TEST385">#REF!</definedName>
    <definedName name="TEST386">#REF!</definedName>
    <definedName name="TEST387">#REF!</definedName>
    <definedName name="TEST388">#REF!</definedName>
    <definedName name="TEST389">#REF!</definedName>
    <definedName name="TEST39">#REF!</definedName>
    <definedName name="TEST390">#REF!</definedName>
    <definedName name="TEST391">#REF!</definedName>
    <definedName name="TEST4">#REF!</definedName>
    <definedName name="TEST40">#REF!</definedName>
    <definedName name="TEST41">#REF!</definedName>
    <definedName name="TEST42">#REF!</definedName>
    <definedName name="TEST43">#REF!</definedName>
    <definedName name="TEST44">#REF!</definedName>
    <definedName name="TEST45">#REF!</definedName>
    <definedName name="TEST46">#REF!</definedName>
    <definedName name="TEST47">#REF!</definedName>
    <definedName name="TEST48">#REF!</definedName>
    <definedName name="TEST49">#REF!</definedName>
    <definedName name="TEST5">#REF!</definedName>
    <definedName name="TEST50">#REF!</definedName>
    <definedName name="TEST51">#REF!</definedName>
    <definedName name="TEST52">#REF!</definedName>
    <definedName name="TEST53">#REF!</definedName>
    <definedName name="TEST54">#REF!</definedName>
    <definedName name="TEST55">#REF!</definedName>
    <definedName name="TEST56">#REF!</definedName>
    <definedName name="TEST57">#REF!</definedName>
    <definedName name="TEST58">#REF!</definedName>
    <definedName name="TEST59">#REF!</definedName>
    <definedName name="TEST6">#REF!</definedName>
    <definedName name="TEST60">#REF!</definedName>
    <definedName name="TEST61">#REF!</definedName>
    <definedName name="TEST62">#REF!</definedName>
    <definedName name="TEST63">#REF!</definedName>
    <definedName name="TEST64">#REF!</definedName>
    <definedName name="TEST65">#REF!</definedName>
    <definedName name="TEST66">#REF!</definedName>
    <definedName name="TEST67">#REF!</definedName>
    <definedName name="TEST68">#REF!</definedName>
    <definedName name="TEST69">#REF!</definedName>
    <definedName name="TEST7">#REF!</definedName>
    <definedName name="TEST70">#REF!</definedName>
    <definedName name="TEST71">#REF!</definedName>
    <definedName name="TEST72">#REF!</definedName>
    <definedName name="TEST73">#REF!</definedName>
    <definedName name="TEST74">#REF!</definedName>
    <definedName name="TEST75">#REF!</definedName>
    <definedName name="TEST76">#REF!</definedName>
    <definedName name="TEST77">#REF!</definedName>
    <definedName name="TEST78">#REF!</definedName>
    <definedName name="TEST79">#REF!</definedName>
    <definedName name="TEST8">#REF!</definedName>
    <definedName name="TEST80">#REF!</definedName>
    <definedName name="TEST81">#REF!</definedName>
    <definedName name="TEST82">#REF!</definedName>
    <definedName name="TEST83">#REF!</definedName>
    <definedName name="TEST84">#REF!</definedName>
    <definedName name="TEST85">#REF!</definedName>
    <definedName name="TEST86">#REF!</definedName>
    <definedName name="TEST87">#REF!</definedName>
    <definedName name="TEST88">#REF!</definedName>
    <definedName name="TEST89">#REF!</definedName>
    <definedName name="TEST9">#REF!</definedName>
    <definedName name="TEST90">#REF!</definedName>
    <definedName name="TEST91">#REF!</definedName>
    <definedName name="TEST92">#REF!</definedName>
    <definedName name="TEST93">#REF!</definedName>
    <definedName name="TEST94">#REF!</definedName>
    <definedName name="TEST95">#REF!</definedName>
    <definedName name="TEST96">#REF!</definedName>
    <definedName name="TEST97">#REF!</definedName>
    <definedName name="TEST98">#REF!</definedName>
    <definedName name="TEST99">#REF!</definedName>
    <definedName name="TESTHKEY">#REF!</definedName>
    <definedName name="TESTVKEY">#REF!</definedName>
    <definedName name="tipo">#REF!</definedName>
    <definedName name="tipo_act">#REF!</definedName>
    <definedName name="Tipo_contra">#REF!</definedName>
    <definedName name="tiposistema">#REF!</definedName>
    <definedName name="TODO">#REF!</definedName>
    <definedName name="totales">#REF!</definedName>
    <definedName name="tttruyj">#REF!</definedName>
    <definedName name="ukuy56">#REF!,#REF!</definedName>
    <definedName name="Última_fila">IF(Valores_especificados,Fila_de_encabezado+Número_de_pagos,Fila_de_encabezado)</definedName>
    <definedName name="USUARIOS">#REF!</definedName>
    <definedName name="Utilidad_bruta">#REF!</definedName>
    <definedName name="Utilidad_de_operación">#REF!</definedName>
    <definedName name="Utilidad_neta">#REF!</definedName>
    <definedName name="UYUYK">#REF!</definedName>
    <definedName name="Valor_facturación_efectiva_periodo">#REF!</definedName>
    <definedName name="Valor_recaudo_facturación_efectiva_periodo">#REF!</definedName>
    <definedName name="VALORES_CONTROL">#REF!</definedName>
    <definedName name="Valores_especificados">IF(Importe_del_préstamo*Tasa_de_interés*Años_préstamo*Inicio_prestamo&gt;0,1,0)</definedName>
    <definedName name="Variabl">#REF!</definedName>
    <definedName name="VDWW5">#REF!</definedName>
    <definedName name="vercdpfto">#REF!</definedName>
    <definedName name="vercdpinv">#REF!</definedName>
    <definedName name="verif2">#REF!</definedName>
    <definedName name="VERIFICACION">#REF!</definedName>
    <definedName name="versiones1">#REF!</definedName>
    <definedName name="VF_2006">#REF!</definedName>
    <definedName name="VF_2007">#REF!</definedName>
    <definedName name="VF_2008_2017">#REF!</definedName>
    <definedName name="VIDA_UTIL">#REF!</definedName>
    <definedName name="Viviendas_proyectadas_Bogotá">#REF!</definedName>
    <definedName name="Volumen_agua_tratada_y_suministrada_red">#REF!</definedName>
    <definedName name="Volumen_estimado_zonas_afectación">#REF!</definedName>
    <definedName name="Volumen_facturado_con_abonos">#REF!</definedName>
    <definedName name="Volumen_utilizado_en_mantenimiento_de_redes">#REF!</definedName>
    <definedName name="w">#REF!</definedName>
    <definedName name="wdgergtr4">#REF!</definedName>
    <definedName name="wdqw4dqw4">#REF!</definedName>
    <definedName name="WEEFDSF611">#REF!</definedName>
    <definedName name="WEEFSDSD45698">#REF!,#REF!</definedName>
    <definedName name="wefwe">#REF!</definedName>
    <definedName name="weqwe5">#REF!</definedName>
    <definedName name="werwe">#REF!</definedName>
    <definedName name="WEWEFEFGER8754">#REF!</definedName>
    <definedName name="ww">#REF!</definedName>
    <definedName name="WWQWEERT">#REF!</definedName>
    <definedName name="WWSWSWS65">#REF!</definedName>
    <definedName name="x">#REF!</definedName>
    <definedName name="XACUEDUCTO">#REF!</definedName>
    <definedName name="xaxa5555">#REF!</definedName>
    <definedName name="XCOMBINADA">#REF!</definedName>
    <definedName name="XFORTALECIMIENTO">#REF!</definedName>
    <definedName name="XPLUVIAL">#REF!</definedName>
    <definedName name="XSANITARIA">#REF!</definedName>
    <definedName name="XSXS5555" hidden="1">#REF!</definedName>
    <definedName name="XSXSXX555">#REF!</definedName>
    <definedName name="XXX" hidden="1">#REF!</definedName>
    <definedName name="YTYJUJ">#REF!</definedName>
    <definedName name="YU">#REF!</definedName>
    <definedName name="Z_235A93C1_87C6_11D4_BB51_444553540000_.wvu.Cols" hidden="1">#REF!,#REF!</definedName>
    <definedName name="Z_235A93C2_87C6_11D4_BB51_444553540000_.wvu.Cols" hidden="1">#REF!,#REF!</definedName>
    <definedName name="Z_235A93C3_87C6_11D4_BB51_444553540000_.wvu.Cols" hidden="1">#REF!,#REF!</definedName>
    <definedName name="Z_235A93C4_87C6_11D4_BB51_444553540000_.wvu.Cols" hidden="1">#REF!,#REF!</definedName>
    <definedName name="Z_235A93C5_87C6_11D4_BB51_444553540000_.wvu.Cols" hidden="1">#REF!,#REF!</definedName>
    <definedName name="Z_235A93C6_87C6_11D4_BB51_444553540000_.wvu.Cols" hidden="1">#REF!,#REF!</definedName>
    <definedName name="Z_235A93C7_87C6_11D4_BB51_444553540000_.wvu.Cols" hidden="1">#REF!,#REF!</definedName>
    <definedName name="Z_6CDBE1A1_8642_11D4_8E16_005004999978_.wvu.PrintTitles" hidden="1">#REF!</definedName>
    <definedName name="Z_6CDBE1A1_8642_11D4_8E16_005004999978_.wvu.Rows" hidden="1">#REF!,#REF!,#REF!,#REF!,#REF!</definedName>
    <definedName name="Z_6CDBE1A2_8642_11D4_8E16_005004999978_.wvu.PrintTitles" hidden="1">#REF!</definedName>
    <definedName name="Z_6CDBE1A2_8642_11D4_8E16_005004999978_.wvu.Rows" hidden="1">#REF!,#REF!,#REF!,#REF!,#REF!</definedName>
    <definedName name="Z_6CDBE1AE_8642_11D4_8E16_005004999978_.wvu.Cols" hidden="1">#REF!,#REF!</definedName>
    <definedName name="Z_6CDBE1AE_8642_11D4_8E16_005004999978_.wvu.PrintArea" hidden="1">#REF!</definedName>
    <definedName name="Z_6CDBE1AE_8642_11D4_8E16_005004999978_.wvu.Rows" hidden="1">#REF!,#REF!,#REF!,#REF!,#REF!</definedName>
    <definedName name="Z_6CDBE1AF_8642_11D4_8E16_005004999978_.wvu.Cols" hidden="1">#REF!,#REF!</definedName>
    <definedName name="Z_6CDBE1AF_8642_11D4_8E16_005004999978_.wvu.Rows" hidden="1">#REF!,#REF!,#REF!,#REF!,#REF!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" i="2" l="1"/>
  <c r="J81" i="2"/>
  <c r="J80" i="2"/>
  <c r="J79" i="2"/>
  <c r="J78" i="2"/>
  <c r="J77" i="2"/>
  <c r="J76" i="2"/>
  <c r="J75" i="2"/>
  <c r="J74" i="2"/>
  <c r="J73" i="2"/>
  <c r="J72" i="2"/>
  <c r="J71" i="2"/>
  <c r="J70" i="2"/>
  <c r="J69" i="2"/>
  <c r="J68" i="2"/>
  <c r="J67" i="2"/>
  <c r="J66" i="2"/>
  <c r="J65" i="2"/>
  <c r="J64" i="2"/>
  <c r="J63" i="2"/>
  <c r="J62" i="2"/>
  <c r="J61" i="2"/>
  <c r="J60" i="2"/>
  <c r="J59" i="2"/>
  <c r="J58" i="2"/>
  <c r="J57" i="2"/>
  <c r="J56" i="2"/>
  <c r="J55" i="2"/>
  <c r="J54" i="2"/>
  <c r="J53" i="2"/>
  <c r="J52" i="2"/>
  <c r="J51" i="2"/>
  <c r="J50" i="2"/>
  <c r="J49" i="2"/>
  <c r="J48" i="2"/>
  <c r="J47" i="2"/>
  <c r="J46" i="2"/>
  <c r="J45" i="2"/>
  <c r="J44" i="2"/>
  <c r="J43" i="2"/>
  <c r="J42" i="2"/>
  <c r="J41" i="2"/>
  <c r="J40" i="2"/>
  <c r="J39" i="2"/>
  <c r="J38" i="2"/>
  <c r="J37" i="2"/>
  <c r="J36" i="2"/>
  <c r="J35" i="2"/>
  <c r="J34" i="2"/>
  <c r="J33" i="2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J5" i="2"/>
  <c r="S227" i="1"/>
  <c r="R227" i="1"/>
  <c r="S226" i="1"/>
  <c r="R226" i="1"/>
  <c r="S225" i="1"/>
  <c r="R225" i="1"/>
  <c r="S224" i="1"/>
  <c r="R224" i="1"/>
  <c r="S223" i="1"/>
  <c r="R223" i="1"/>
  <c r="S222" i="1"/>
  <c r="R222" i="1"/>
  <c r="S221" i="1"/>
  <c r="R221" i="1"/>
  <c r="S220" i="1"/>
  <c r="R220" i="1"/>
  <c r="S219" i="1"/>
  <c r="R219" i="1"/>
  <c r="S218" i="1"/>
  <c r="R218" i="1"/>
  <c r="S217" i="1"/>
  <c r="R217" i="1"/>
  <c r="S216" i="1"/>
  <c r="R216" i="1"/>
  <c r="S215" i="1"/>
  <c r="R215" i="1"/>
  <c r="S214" i="1"/>
  <c r="R214" i="1"/>
  <c r="S213" i="1"/>
  <c r="R213" i="1"/>
  <c r="S212" i="1"/>
  <c r="R212" i="1"/>
  <c r="S211" i="1"/>
  <c r="R211" i="1"/>
  <c r="S210" i="1"/>
  <c r="R210" i="1"/>
  <c r="S209" i="1"/>
  <c r="R209" i="1"/>
  <c r="S208" i="1"/>
  <c r="R208" i="1"/>
  <c r="S207" i="1"/>
  <c r="R207" i="1"/>
  <c r="S206" i="1"/>
  <c r="R206" i="1"/>
  <c r="S205" i="1"/>
  <c r="R205" i="1"/>
  <c r="S204" i="1"/>
  <c r="R204" i="1"/>
  <c r="S203" i="1"/>
  <c r="R203" i="1"/>
  <c r="S202" i="1"/>
  <c r="R202" i="1"/>
  <c r="S201" i="1"/>
  <c r="R201" i="1"/>
  <c r="S200" i="1"/>
  <c r="R200" i="1"/>
  <c r="S199" i="1"/>
  <c r="R199" i="1"/>
  <c r="S198" i="1"/>
  <c r="R198" i="1"/>
  <c r="S197" i="1"/>
  <c r="R197" i="1"/>
  <c r="S196" i="1"/>
  <c r="R196" i="1"/>
  <c r="S195" i="1"/>
  <c r="R195" i="1"/>
  <c r="S194" i="1"/>
  <c r="R194" i="1"/>
  <c r="S193" i="1"/>
  <c r="R193" i="1"/>
  <c r="S192" i="1"/>
  <c r="R192" i="1"/>
  <c r="S191" i="1"/>
  <c r="R191" i="1"/>
  <c r="S190" i="1"/>
  <c r="R190" i="1"/>
  <c r="S189" i="1"/>
  <c r="R189" i="1"/>
  <c r="S188" i="1"/>
  <c r="R188" i="1"/>
  <c r="S187" i="1"/>
  <c r="R187" i="1"/>
  <c r="S186" i="1"/>
  <c r="R186" i="1"/>
  <c r="S185" i="1"/>
  <c r="R185" i="1"/>
  <c r="S184" i="1"/>
  <c r="R184" i="1"/>
  <c r="S183" i="1"/>
  <c r="R183" i="1"/>
  <c r="S182" i="1"/>
  <c r="R182" i="1"/>
  <c r="S181" i="1"/>
  <c r="R181" i="1"/>
  <c r="S180" i="1"/>
  <c r="R180" i="1"/>
  <c r="S179" i="1"/>
  <c r="R179" i="1"/>
  <c r="S178" i="1"/>
  <c r="R178" i="1"/>
  <c r="S177" i="1"/>
  <c r="R177" i="1"/>
  <c r="S176" i="1"/>
  <c r="R176" i="1"/>
  <c r="S175" i="1"/>
  <c r="R175" i="1"/>
  <c r="S174" i="1"/>
  <c r="R174" i="1"/>
  <c r="S173" i="1"/>
  <c r="R173" i="1"/>
  <c r="S172" i="1"/>
  <c r="R172" i="1"/>
  <c r="S171" i="1"/>
  <c r="R171" i="1"/>
  <c r="S170" i="1"/>
  <c r="R170" i="1"/>
  <c r="S169" i="1"/>
  <c r="R169" i="1"/>
  <c r="S168" i="1"/>
  <c r="R168" i="1"/>
  <c r="S167" i="1"/>
  <c r="R167" i="1"/>
  <c r="S166" i="1"/>
  <c r="R166" i="1"/>
  <c r="S165" i="1"/>
  <c r="R165" i="1"/>
  <c r="S164" i="1"/>
  <c r="R164" i="1"/>
  <c r="S163" i="1"/>
  <c r="R163" i="1"/>
  <c r="S162" i="1"/>
  <c r="R162" i="1"/>
  <c r="S161" i="1"/>
  <c r="R161" i="1"/>
  <c r="S160" i="1"/>
  <c r="R160" i="1"/>
  <c r="S159" i="1"/>
  <c r="R159" i="1"/>
  <c r="S158" i="1"/>
  <c r="R158" i="1"/>
  <c r="S157" i="1"/>
  <c r="R157" i="1"/>
  <c r="S156" i="1"/>
  <c r="R156" i="1"/>
  <c r="S155" i="1"/>
  <c r="R155" i="1"/>
  <c r="S154" i="1"/>
  <c r="R154" i="1"/>
  <c r="S153" i="1"/>
  <c r="R153" i="1"/>
  <c r="S152" i="1"/>
  <c r="R152" i="1"/>
  <c r="S151" i="1"/>
  <c r="R151" i="1"/>
  <c r="S150" i="1"/>
  <c r="R150" i="1"/>
  <c r="S149" i="1"/>
  <c r="R149" i="1"/>
  <c r="S148" i="1"/>
  <c r="R148" i="1"/>
  <c r="S147" i="1"/>
  <c r="R147" i="1"/>
  <c r="S146" i="1"/>
  <c r="R146" i="1"/>
  <c r="S145" i="1"/>
  <c r="R145" i="1"/>
  <c r="S144" i="1"/>
  <c r="R144" i="1"/>
  <c r="S143" i="1"/>
  <c r="R143" i="1"/>
  <c r="S142" i="1"/>
  <c r="R142" i="1"/>
  <c r="S141" i="1"/>
  <c r="R141" i="1"/>
  <c r="S140" i="1"/>
  <c r="R140" i="1"/>
  <c r="S139" i="1"/>
  <c r="R139" i="1"/>
  <c r="S138" i="1"/>
  <c r="R138" i="1"/>
  <c r="S137" i="1"/>
  <c r="R137" i="1"/>
  <c r="S136" i="1"/>
  <c r="R136" i="1"/>
  <c r="S135" i="1"/>
  <c r="R135" i="1"/>
  <c r="S134" i="1"/>
  <c r="R134" i="1"/>
  <c r="S133" i="1"/>
  <c r="R133" i="1"/>
  <c r="S132" i="1"/>
  <c r="R132" i="1"/>
  <c r="S131" i="1"/>
  <c r="R131" i="1"/>
  <c r="S130" i="1"/>
  <c r="R130" i="1"/>
  <c r="S129" i="1"/>
  <c r="R129" i="1"/>
  <c r="S128" i="1"/>
  <c r="R128" i="1"/>
  <c r="S127" i="1"/>
  <c r="R127" i="1"/>
  <c r="S126" i="1"/>
  <c r="R126" i="1"/>
  <c r="S125" i="1"/>
  <c r="R125" i="1"/>
  <c r="S124" i="1"/>
  <c r="R124" i="1"/>
  <c r="S123" i="1"/>
  <c r="R123" i="1"/>
  <c r="S122" i="1"/>
  <c r="R122" i="1"/>
  <c r="S121" i="1"/>
  <c r="R121" i="1"/>
  <c r="S120" i="1"/>
  <c r="R120" i="1"/>
  <c r="S119" i="1"/>
  <c r="R119" i="1"/>
  <c r="S118" i="1"/>
  <c r="R118" i="1"/>
  <c r="S117" i="1"/>
  <c r="R117" i="1"/>
  <c r="S116" i="1"/>
  <c r="R116" i="1"/>
  <c r="S115" i="1"/>
  <c r="R115" i="1"/>
  <c r="S114" i="1"/>
  <c r="R114" i="1"/>
  <c r="S113" i="1"/>
  <c r="R113" i="1"/>
  <c r="S112" i="1"/>
  <c r="R112" i="1"/>
  <c r="S111" i="1"/>
  <c r="R111" i="1"/>
  <c r="S110" i="1"/>
  <c r="R110" i="1"/>
  <c r="S109" i="1"/>
  <c r="R109" i="1"/>
  <c r="S108" i="1"/>
  <c r="R108" i="1"/>
  <c r="S107" i="1"/>
  <c r="R107" i="1"/>
  <c r="S106" i="1"/>
  <c r="R106" i="1"/>
  <c r="S105" i="1"/>
  <c r="R105" i="1"/>
  <c r="S104" i="1"/>
  <c r="R104" i="1"/>
  <c r="S103" i="1"/>
  <c r="R103" i="1"/>
  <c r="S102" i="1"/>
  <c r="R102" i="1"/>
  <c r="S101" i="1"/>
  <c r="R101" i="1"/>
  <c r="S100" i="1"/>
  <c r="R100" i="1"/>
  <c r="S99" i="1"/>
  <c r="R99" i="1"/>
  <c r="S98" i="1"/>
  <c r="R98" i="1"/>
  <c r="S97" i="1"/>
  <c r="R97" i="1"/>
  <c r="S96" i="1"/>
  <c r="R96" i="1"/>
  <c r="S95" i="1"/>
  <c r="R95" i="1"/>
  <c r="S94" i="1"/>
  <c r="R94" i="1"/>
  <c r="S93" i="1"/>
  <c r="R93" i="1"/>
  <c r="S92" i="1"/>
  <c r="R92" i="1"/>
  <c r="S91" i="1"/>
  <c r="R91" i="1"/>
  <c r="S90" i="1"/>
  <c r="R90" i="1"/>
  <c r="S89" i="1"/>
  <c r="R89" i="1"/>
  <c r="S88" i="1"/>
  <c r="R88" i="1"/>
  <c r="S87" i="1"/>
  <c r="R87" i="1"/>
  <c r="S86" i="1"/>
  <c r="R86" i="1"/>
  <c r="S85" i="1"/>
  <c r="R85" i="1"/>
  <c r="S84" i="1"/>
  <c r="R84" i="1"/>
  <c r="S83" i="1"/>
  <c r="R83" i="1"/>
  <c r="S82" i="1"/>
  <c r="R82" i="1"/>
  <c r="S81" i="1"/>
  <c r="R81" i="1"/>
  <c r="S80" i="1"/>
  <c r="R80" i="1"/>
  <c r="S79" i="1"/>
  <c r="R79" i="1"/>
  <c r="S78" i="1"/>
  <c r="R78" i="1"/>
  <c r="S77" i="1"/>
  <c r="R77" i="1"/>
  <c r="S76" i="1"/>
  <c r="R76" i="1"/>
  <c r="S75" i="1"/>
  <c r="R75" i="1"/>
  <c r="S74" i="1"/>
  <c r="R74" i="1"/>
  <c r="S73" i="1"/>
  <c r="R73" i="1"/>
  <c r="S72" i="1"/>
  <c r="R72" i="1"/>
  <c r="S71" i="1"/>
  <c r="R71" i="1"/>
  <c r="S70" i="1"/>
  <c r="R70" i="1"/>
  <c r="S69" i="1"/>
  <c r="R69" i="1"/>
  <c r="S68" i="1"/>
  <c r="R68" i="1"/>
  <c r="S67" i="1"/>
  <c r="R67" i="1"/>
  <c r="S66" i="1"/>
  <c r="R66" i="1"/>
  <c r="S65" i="1"/>
  <c r="R65" i="1"/>
  <c r="S64" i="1"/>
  <c r="R64" i="1"/>
  <c r="S63" i="1"/>
  <c r="R63" i="1"/>
  <c r="S62" i="1"/>
  <c r="R62" i="1"/>
  <c r="S61" i="1"/>
  <c r="R61" i="1"/>
  <c r="S60" i="1"/>
  <c r="R60" i="1"/>
  <c r="S59" i="1"/>
  <c r="R59" i="1"/>
  <c r="S58" i="1"/>
  <c r="R58" i="1"/>
  <c r="S57" i="1"/>
  <c r="R57" i="1"/>
  <c r="S56" i="1"/>
  <c r="R56" i="1"/>
  <c r="S55" i="1"/>
  <c r="R55" i="1"/>
  <c r="S54" i="1"/>
  <c r="R54" i="1"/>
  <c r="S53" i="1"/>
  <c r="R53" i="1"/>
  <c r="S52" i="1"/>
  <c r="R52" i="1"/>
  <c r="S51" i="1"/>
  <c r="R51" i="1"/>
  <c r="S50" i="1"/>
  <c r="R50" i="1"/>
  <c r="S49" i="1"/>
  <c r="R49" i="1"/>
  <c r="S48" i="1"/>
  <c r="R48" i="1"/>
  <c r="S47" i="1"/>
  <c r="R47" i="1"/>
  <c r="S46" i="1"/>
  <c r="R46" i="1"/>
  <c r="S45" i="1"/>
  <c r="R45" i="1"/>
  <c r="S44" i="1"/>
  <c r="R44" i="1"/>
  <c r="S43" i="1"/>
  <c r="R43" i="1"/>
  <c r="S42" i="1"/>
  <c r="R42" i="1"/>
  <c r="S41" i="1"/>
  <c r="R41" i="1"/>
  <c r="S40" i="1"/>
  <c r="R40" i="1"/>
  <c r="S39" i="1"/>
  <c r="R39" i="1"/>
  <c r="S38" i="1"/>
  <c r="R38" i="1"/>
  <c r="S37" i="1"/>
  <c r="R37" i="1"/>
  <c r="S36" i="1"/>
  <c r="R36" i="1"/>
  <c r="S35" i="1"/>
  <c r="R35" i="1"/>
  <c r="S34" i="1"/>
  <c r="R34" i="1"/>
  <c r="S33" i="1"/>
  <c r="R33" i="1"/>
  <c r="S32" i="1"/>
  <c r="R32" i="1"/>
  <c r="S31" i="1"/>
  <c r="R31" i="1"/>
  <c r="S30" i="1"/>
  <c r="R30" i="1"/>
  <c r="S29" i="1"/>
  <c r="R29" i="1"/>
  <c r="S28" i="1"/>
  <c r="R28" i="1"/>
  <c r="S27" i="1"/>
  <c r="R27" i="1"/>
  <c r="S26" i="1"/>
  <c r="R26" i="1"/>
  <c r="S25" i="1"/>
  <c r="R25" i="1"/>
  <c r="S24" i="1"/>
  <c r="R24" i="1"/>
  <c r="S23" i="1"/>
  <c r="R23" i="1"/>
  <c r="S22" i="1"/>
  <c r="R22" i="1"/>
  <c r="S21" i="1"/>
  <c r="R21" i="1"/>
  <c r="S20" i="1"/>
  <c r="R20" i="1"/>
  <c r="S19" i="1"/>
  <c r="R19" i="1"/>
  <c r="S18" i="1"/>
  <c r="R18" i="1"/>
  <c r="S17" i="1"/>
  <c r="R17" i="1"/>
  <c r="S16" i="1"/>
  <c r="R16" i="1"/>
  <c r="S15" i="1"/>
  <c r="R15" i="1"/>
  <c r="S14" i="1"/>
  <c r="R14" i="1"/>
  <c r="S13" i="1"/>
  <c r="R13" i="1"/>
  <c r="S12" i="1"/>
  <c r="R12" i="1"/>
  <c r="S11" i="1"/>
  <c r="R11" i="1"/>
  <c r="S10" i="1"/>
  <c r="R10" i="1"/>
  <c r="S9" i="1"/>
  <c r="R9" i="1"/>
  <c r="S8" i="1"/>
  <c r="R8" i="1"/>
  <c r="S7" i="1"/>
  <c r="R7" i="1"/>
  <c r="S6" i="1"/>
  <c r="R6" i="1"/>
  <c r="S5" i="1"/>
  <c r="R5" i="1"/>
  <c r="H13" i="2"/>
  <c r="Q226" i="1"/>
  <c r="Q225" i="1"/>
  <c r="Q224" i="1"/>
  <c r="Q223" i="1"/>
  <c r="Q222" i="1"/>
  <c r="Q221" i="1"/>
  <c r="Q219" i="1"/>
  <c r="Q218" i="1"/>
  <c r="Q217" i="1"/>
  <c r="Q213" i="1"/>
  <c r="Q212" i="1"/>
  <c r="Q211" i="1"/>
  <c r="Q210" i="1"/>
  <c r="Q209" i="1"/>
  <c r="Q207" i="1"/>
  <c r="Q203" i="1"/>
  <c r="Q202" i="1"/>
  <c r="Q201" i="1"/>
  <c r="Q200" i="1"/>
  <c r="Q199" i="1"/>
  <c r="Q198" i="1"/>
  <c r="Q197" i="1"/>
  <c r="Q196" i="1"/>
  <c r="Q195" i="1"/>
  <c r="Q194" i="1"/>
  <c r="Q193" i="1"/>
  <c r="Q192" i="1"/>
  <c r="Q191" i="1"/>
  <c r="Q190" i="1"/>
  <c r="Q189" i="1"/>
  <c r="Q188" i="1"/>
  <c r="Q185" i="1"/>
  <c r="Q179" i="1"/>
  <c r="Q176" i="1"/>
  <c r="Q172" i="1"/>
  <c r="Q171" i="1"/>
  <c r="Q167" i="1"/>
  <c r="Q163" i="1"/>
  <c r="Q157" i="1"/>
  <c r="Q155" i="1"/>
  <c r="Q152" i="1"/>
  <c r="Q147" i="1"/>
  <c r="Q146" i="1"/>
  <c r="Q145" i="1"/>
  <c r="Q142" i="1"/>
  <c r="Q141" i="1"/>
  <c r="Q140" i="1"/>
  <c r="Q138" i="1"/>
  <c r="Q137" i="1"/>
  <c r="Q136" i="1"/>
  <c r="Q135" i="1"/>
  <c r="Q134" i="1"/>
  <c r="Q133" i="1"/>
  <c r="Q132" i="1"/>
  <c r="Q131" i="1"/>
  <c r="Q130" i="1"/>
  <c r="Q129" i="1"/>
  <c r="Q128" i="1"/>
  <c r="Q125" i="1"/>
  <c r="Q122" i="1"/>
  <c r="Q121" i="1"/>
  <c r="Q117" i="1"/>
  <c r="Q116" i="1"/>
  <c r="Q113" i="1"/>
  <c r="Q109" i="1"/>
  <c r="Q108" i="1"/>
  <c r="Q107" i="1"/>
  <c r="Q106" i="1"/>
  <c r="Q105" i="1"/>
  <c r="Q104" i="1"/>
  <c r="Q103" i="1"/>
  <c r="Q101" i="1"/>
  <c r="Q100" i="1"/>
  <c r="Q98" i="1"/>
  <c r="Q96" i="1"/>
  <c r="Q94" i="1"/>
  <c r="Q90" i="1"/>
  <c r="Q86" i="1"/>
  <c r="Q85" i="1"/>
  <c r="Q84" i="1"/>
  <c r="Q83" i="1"/>
  <c r="Q82" i="1"/>
  <c r="Q81" i="1"/>
  <c r="Q79" i="1"/>
  <c r="Q78" i="1"/>
  <c r="Q77" i="1"/>
  <c r="Q73" i="1"/>
  <c r="Q72" i="1"/>
  <c r="Q71" i="1"/>
  <c r="Q70" i="1"/>
  <c r="Q69" i="1"/>
  <c r="Q67" i="1"/>
  <c r="Q66" i="1"/>
  <c r="Q63" i="1"/>
  <c r="Q62" i="1"/>
  <c r="Q61" i="1"/>
  <c r="Q60" i="1"/>
  <c r="Q59" i="1"/>
  <c r="Q58" i="1"/>
  <c r="Q57" i="1"/>
  <c r="Q55" i="1"/>
  <c r="Q54" i="1"/>
  <c r="Q52" i="1"/>
  <c r="Q51" i="1"/>
  <c r="Q50" i="1"/>
  <c r="Q49" i="1"/>
  <c r="Q48" i="1"/>
  <c r="Q44" i="1"/>
  <c r="Q43" i="1"/>
  <c r="Q42" i="1"/>
  <c r="Q41" i="1"/>
  <c r="Q40" i="1"/>
  <c r="Q39" i="1"/>
  <c r="Q38" i="1"/>
  <c r="Q37" i="1"/>
  <c r="Q36" i="1"/>
  <c r="Q35" i="1"/>
  <c r="Q32" i="1"/>
  <c r="Q31" i="1"/>
  <c r="Q30" i="1"/>
  <c r="Q29" i="1"/>
  <c r="Q28" i="1"/>
  <c r="Q27" i="1"/>
  <c r="Q26" i="1"/>
  <c r="Q24" i="1"/>
  <c r="Q21" i="1"/>
  <c r="Q20" i="1"/>
  <c r="Q19" i="1"/>
  <c r="Q18" i="1"/>
  <c r="Q16" i="1"/>
  <c r="Q15" i="1"/>
  <c r="Q14" i="1"/>
  <c r="Q13" i="1"/>
  <c r="Q12" i="1"/>
  <c r="Q11" i="1"/>
  <c r="O226" i="1"/>
  <c r="O225" i="1"/>
  <c r="O224" i="1"/>
  <c r="O223" i="1"/>
  <c r="O222" i="1"/>
  <c r="O221" i="1"/>
  <c r="O219" i="1"/>
  <c r="O218" i="1"/>
  <c r="O217" i="1"/>
  <c r="O213" i="1"/>
  <c r="O212" i="1"/>
  <c r="O211" i="1"/>
  <c r="O210" i="1"/>
  <c r="O209" i="1"/>
  <c r="O207" i="1"/>
  <c r="O203" i="1"/>
  <c r="O202" i="1"/>
  <c r="O201" i="1"/>
  <c r="O200" i="1"/>
  <c r="O199" i="1"/>
  <c r="O198" i="1"/>
  <c r="O197" i="1"/>
  <c r="O196" i="1"/>
  <c r="O195" i="1"/>
  <c r="O194" i="1"/>
  <c r="O193" i="1"/>
  <c r="O192" i="1"/>
  <c r="O191" i="1"/>
  <c r="O190" i="1"/>
  <c r="O189" i="1"/>
  <c r="O188" i="1"/>
  <c r="O185" i="1"/>
  <c r="O179" i="1"/>
  <c r="O176" i="1"/>
  <c r="O172" i="1"/>
  <c r="O171" i="1"/>
  <c r="O167" i="1"/>
  <c r="O163" i="1"/>
  <c r="O157" i="1"/>
  <c r="O155" i="1"/>
  <c r="O152" i="1"/>
  <c r="O147" i="1"/>
  <c r="O146" i="1"/>
  <c r="O145" i="1"/>
  <c r="O142" i="1"/>
  <c r="O141" i="1"/>
  <c r="O140" i="1"/>
  <c r="O138" i="1"/>
  <c r="O137" i="1"/>
  <c r="O136" i="1"/>
  <c r="O135" i="1"/>
  <c r="O134" i="1"/>
  <c r="O133" i="1"/>
  <c r="O132" i="1"/>
  <c r="O131" i="1"/>
  <c r="O130" i="1"/>
  <c r="O129" i="1"/>
  <c r="O128" i="1"/>
  <c r="O125" i="1"/>
  <c r="O122" i="1"/>
  <c r="O121" i="1"/>
  <c r="O117" i="1"/>
  <c r="O116" i="1"/>
  <c r="O113" i="1"/>
  <c r="O109" i="1"/>
  <c r="O108" i="1"/>
  <c r="O107" i="1"/>
  <c r="O106" i="1"/>
  <c r="O105" i="1"/>
  <c r="O104" i="1"/>
  <c r="O103" i="1"/>
  <c r="O101" i="1"/>
  <c r="O100" i="1"/>
  <c r="O98" i="1"/>
  <c r="O96" i="1"/>
  <c r="O94" i="1"/>
  <c r="O90" i="1"/>
  <c r="O86" i="1"/>
  <c r="O85" i="1"/>
  <c r="O84" i="1"/>
  <c r="O83" i="1"/>
  <c r="O82" i="1"/>
  <c r="O81" i="1"/>
  <c r="O79" i="1"/>
  <c r="O78" i="1"/>
  <c r="O77" i="1"/>
  <c r="O73" i="1"/>
  <c r="O72" i="1"/>
  <c r="O71" i="1"/>
  <c r="O70" i="1"/>
  <c r="O69" i="1"/>
  <c r="O67" i="1"/>
  <c r="O66" i="1"/>
  <c r="O63" i="1"/>
  <c r="O62" i="1"/>
  <c r="O61" i="1"/>
  <c r="O60" i="1"/>
  <c r="O59" i="1"/>
  <c r="O58" i="1"/>
  <c r="O57" i="1"/>
  <c r="O55" i="1"/>
  <c r="O54" i="1"/>
  <c r="O52" i="1"/>
  <c r="O51" i="1"/>
  <c r="O50" i="1"/>
  <c r="O49" i="1"/>
  <c r="O48" i="1"/>
  <c r="O44" i="1"/>
  <c r="O43" i="1"/>
  <c r="O42" i="1"/>
  <c r="O41" i="1"/>
  <c r="O40" i="1"/>
  <c r="O39" i="1"/>
  <c r="O38" i="1"/>
  <c r="O37" i="1"/>
  <c r="O36" i="1"/>
  <c r="O35" i="1"/>
  <c r="O32" i="1"/>
  <c r="O31" i="1"/>
  <c r="O30" i="1"/>
  <c r="O29" i="1"/>
  <c r="O28" i="1"/>
  <c r="O27" i="1"/>
  <c r="O26" i="1"/>
  <c r="O24" i="1"/>
  <c r="O21" i="1"/>
  <c r="O20" i="1"/>
  <c r="O19" i="1"/>
  <c r="O18" i="1"/>
  <c r="O16" i="1"/>
  <c r="O15" i="1"/>
  <c r="O14" i="1"/>
  <c r="O13" i="1"/>
  <c r="O12" i="1"/>
  <c r="O11" i="1"/>
  <c r="M226" i="1"/>
  <c r="M225" i="1"/>
  <c r="M224" i="1"/>
  <c r="M223" i="1"/>
  <c r="M222" i="1"/>
  <c r="M221" i="1"/>
  <c r="M219" i="1"/>
  <c r="M218" i="1"/>
  <c r="M217" i="1"/>
  <c r="M213" i="1"/>
  <c r="M212" i="1"/>
  <c r="M211" i="1"/>
  <c r="M210" i="1"/>
  <c r="M209" i="1"/>
  <c r="M207" i="1"/>
  <c r="M203" i="1"/>
  <c r="M202" i="1"/>
  <c r="M201" i="1"/>
  <c r="M200" i="1"/>
  <c r="M199" i="1"/>
  <c r="M198" i="1"/>
  <c r="M197" i="1"/>
  <c r="M196" i="1"/>
  <c r="M195" i="1"/>
  <c r="M194" i="1"/>
  <c r="M193" i="1"/>
  <c r="M192" i="1"/>
  <c r="M191" i="1"/>
  <c r="M190" i="1"/>
  <c r="M189" i="1"/>
  <c r="M188" i="1"/>
  <c r="M185" i="1"/>
  <c r="M179" i="1"/>
  <c r="M176" i="1"/>
  <c r="M172" i="1"/>
  <c r="M171" i="1"/>
  <c r="M167" i="1"/>
  <c r="M163" i="1"/>
  <c r="M157" i="1"/>
  <c r="M155" i="1"/>
  <c r="M152" i="1"/>
  <c r="M147" i="1"/>
  <c r="M146" i="1"/>
  <c r="M145" i="1"/>
  <c r="M142" i="1"/>
  <c r="M141" i="1"/>
  <c r="M140" i="1"/>
  <c r="M138" i="1"/>
  <c r="M137" i="1"/>
  <c r="M136" i="1"/>
  <c r="M135" i="1"/>
  <c r="M134" i="1"/>
  <c r="M133" i="1"/>
  <c r="M132" i="1"/>
  <c r="M131" i="1"/>
  <c r="M130" i="1"/>
  <c r="M129" i="1"/>
  <c r="M128" i="1"/>
  <c r="M125" i="1"/>
  <c r="M122" i="1"/>
  <c r="M121" i="1"/>
  <c r="M117" i="1"/>
  <c r="M116" i="1"/>
  <c r="M113" i="1"/>
  <c r="M109" i="1"/>
  <c r="M108" i="1"/>
  <c r="M107" i="1"/>
  <c r="M106" i="1"/>
  <c r="M105" i="1"/>
  <c r="M104" i="1"/>
  <c r="M103" i="1"/>
  <c r="M101" i="1"/>
  <c r="M100" i="1"/>
  <c r="M98" i="1"/>
  <c r="M96" i="1"/>
  <c r="M94" i="1"/>
  <c r="M90" i="1"/>
  <c r="M86" i="1"/>
  <c r="M85" i="1"/>
  <c r="M84" i="1"/>
  <c r="M83" i="1"/>
  <c r="M82" i="1"/>
  <c r="M81" i="1"/>
  <c r="M79" i="1"/>
  <c r="M78" i="1"/>
  <c r="M77" i="1"/>
  <c r="M73" i="1"/>
  <c r="M72" i="1"/>
  <c r="M71" i="1"/>
  <c r="M70" i="1"/>
  <c r="M69" i="1"/>
  <c r="M67" i="1"/>
  <c r="M66" i="1"/>
  <c r="M63" i="1"/>
  <c r="M62" i="1"/>
  <c r="M61" i="1"/>
  <c r="M60" i="1"/>
  <c r="M59" i="1"/>
  <c r="M58" i="1"/>
  <c r="M57" i="1"/>
  <c r="M55" i="1"/>
  <c r="M54" i="1"/>
  <c r="M52" i="1"/>
  <c r="M51" i="1"/>
  <c r="M50" i="1"/>
  <c r="M49" i="1"/>
  <c r="M48" i="1"/>
  <c r="M44" i="1"/>
  <c r="M43" i="1"/>
  <c r="M42" i="1"/>
  <c r="M41" i="1"/>
  <c r="M40" i="1"/>
  <c r="M39" i="1"/>
  <c r="M38" i="1"/>
  <c r="M37" i="1"/>
  <c r="M36" i="1"/>
  <c r="M35" i="1"/>
  <c r="M32" i="1"/>
  <c r="M31" i="1"/>
  <c r="M30" i="1"/>
  <c r="M29" i="1"/>
  <c r="M28" i="1"/>
  <c r="M27" i="1"/>
  <c r="M26" i="1"/>
  <c r="M24" i="1"/>
  <c r="M21" i="1"/>
  <c r="M20" i="1"/>
  <c r="M19" i="1"/>
  <c r="M18" i="1"/>
  <c r="M16" i="1"/>
  <c r="M15" i="1"/>
  <c r="M14" i="1"/>
  <c r="M13" i="1"/>
  <c r="M12" i="1"/>
  <c r="M11" i="1"/>
  <c r="H11" i="1"/>
  <c r="H12" i="1"/>
  <c r="H13" i="1"/>
  <c r="H14" i="1"/>
  <c r="H15" i="1"/>
  <c r="H16" i="1"/>
  <c r="H18" i="1"/>
  <c r="H19" i="1"/>
  <c r="H20" i="1"/>
  <c r="H21" i="1"/>
  <c r="H24" i="1"/>
  <c r="H26" i="1"/>
  <c r="H27" i="1"/>
  <c r="H28" i="1"/>
  <c r="H29" i="1"/>
  <c r="H30" i="1"/>
  <c r="H31" i="1"/>
  <c r="H32" i="1"/>
  <c r="H35" i="1"/>
  <c r="H36" i="1"/>
  <c r="H37" i="1"/>
  <c r="H38" i="1"/>
  <c r="H39" i="1"/>
  <c r="H40" i="1"/>
  <c r="H41" i="1"/>
  <c r="H42" i="1"/>
  <c r="H43" i="1"/>
  <c r="H44" i="1"/>
  <c r="H48" i="1"/>
  <c r="H49" i="1"/>
  <c r="H50" i="1"/>
  <c r="H51" i="1"/>
  <c r="H52" i="1"/>
  <c r="H54" i="1"/>
  <c r="H55" i="1"/>
  <c r="H57" i="1"/>
  <c r="H58" i="1"/>
  <c r="H59" i="1"/>
  <c r="H60" i="1"/>
  <c r="H61" i="1"/>
  <c r="H62" i="1"/>
  <c r="H63" i="1"/>
  <c r="H66" i="1"/>
  <c r="H67" i="1"/>
  <c r="H69" i="1"/>
  <c r="H70" i="1"/>
  <c r="H71" i="1"/>
  <c r="H72" i="1"/>
  <c r="H73" i="1"/>
  <c r="H77" i="1"/>
  <c r="H78" i="1"/>
  <c r="H79" i="1"/>
  <c r="H81" i="1"/>
  <c r="H82" i="1"/>
  <c r="H83" i="1"/>
  <c r="H84" i="1"/>
  <c r="H85" i="1"/>
  <c r="H86" i="1"/>
  <c r="H90" i="1"/>
  <c r="H94" i="1"/>
  <c r="H96" i="1"/>
  <c r="H98" i="1"/>
  <c r="H100" i="1"/>
  <c r="H101" i="1"/>
  <c r="H103" i="1"/>
  <c r="H104" i="1"/>
  <c r="H105" i="1"/>
  <c r="H106" i="1"/>
  <c r="H107" i="1"/>
  <c r="H108" i="1"/>
  <c r="H109" i="1"/>
  <c r="H113" i="1"/>
  <c r="H116" i="1"/>
  <c r="H117" i="1"/>
  <c r="H121" i="1"/>
  <c r="H122" i="1"/>
  <c r="H125" i="1"/>
  <c r="H128" i="1"/>
  <c r="H129" i="1"/>
  <c r="H130" i="1"/>
  <c r="H131" i="1"/>
  <c r="H132" i="1"/>
  <c r="H133" i="1"/>
  <c r="H134" i="1"/>
  <c r="H135" i="1"/>
  <c r="H136" i="1"/>
  <c r="H137" i="1"/>
  <c r="H138" i="1"/>
  <c r="H140" i="1"/>
  <c r="H141" i="1"/>
  <c r="H142" i="1"/>
  <c r="H145" i="1"/>
  <c r="H146" i="1"/>
  <c r="H147" i="1"/>
  <c r="H152" i="1"/>
  <c r="H155" i="1"/>
  <c r="H157" i="1"/>
  <c r="H163" i="1"/>
  <c r="H167" i="1"/>
  <c r="H171" i="1"/>
  <c r="H172" i="1"/>
  <c r="H176" i="1"/>
  <c r="H179" i="1"/>
  <c r="H185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7" i="1"/>
  <c r="H206" i="1" s="1"/>
  <c r="H205" i="1" s="1"/>
  <c r="H209" i="1"/>
  <c r="H210" i="1"/>
  <c r="H211" i="1"/>
  <c r="H212" i="1"/>
  <c r="H213" i="1"/>
  <c r="H217" i="1"/>
  <c r="H218" i="1"/>
  <c r="H219" i="1"/>
  <c r="H221" i="1"/>
  <c r="H222" i="1"/>
  <c r="H223" i="1"/>
  <c r="H224" i="1"/>
  <c r="H225" i="1"/>
  <c r="H226" i="1"/>
  <c r="B83" i="2"/>
  <c r="C83" i="2" s="1"/>
  <c r="H81" i="2"/>
  <c r="G81" i="2"/>
  <c r="C81" i="2"/>
  <c r="H80" i="2"/>
  <c r="G80" i="2"/>
  <c r="C80" i="2"/>
  <c r="I79" i="2"/>
  <c r="F79" i="2"/>
  <c r="C79" i="2"/>
  <c r="C78" i="2"/>
  <c r="E76" i="2"/>
  <c r="C77" i="2"/>
  <c r="I76" i="2"/>
  <c r="C76" i="2"/>
  <c r="C75" i="2"/>
  <c r="I74" i="2"/>
  <c r="E74" i="2"/>
  <c r="C74" i="2"/>
  <c r="G73" i="2"/>
  <c r="H73" i="2"/>
  <c r="H71" i="2" s="1"/>
  <c r="C73" i="2"/>
  <c r="I71" i="2"/>
  <c r="G72" i="2"/>
  <c r="H72" i="2"/>
  <c r="C72" i="2"/>
  <c r="F71" i="2"/>
  <c r="E71" i="2"/>
  <c r="G71" i="2" s="1"/>
  <c r="C71" i="2"/>
  <c r="C70" i="2"/>
  <c r="C69" i="2"/>
  <c r="G68" i="2"/>
  <c r="C68" i="2"/>
  <c r="I67" i="2"/>
  <c r="E67" i="2"/>
  <c r="C67" i="2"/>
  <c r="H66" i="2"/>
  <c r="G66" i="2"/>
  <c r="C66" i="2"/>
  <c r="H65" i="2"/>
  <c r="I64" i="2"/>
  <c r="G65" i="2"/>
  <c r="C65" i="2"/>
  <c r="F64" i="2"/>
  <c r="C64" i="2"/>
  <c r="C63" i="2"/>
  <c r="G62" i="2"/>
  <c r="C62" i="2"/>
  <c r="G61" i="2"/>
  <c r="C61" i="2"/>
  <c r="C60" i="2"/>
  <c r="I59" i="2"/>
  <c r="I58" i="2" s="1"/>
  <c r="I57" i="2" s="1"/>
  <c r="E59" i="2"/>
  <c r="E58" i="2" s="1"/>
  <c r="C59" i="2"/>
  <c r="C58" i="2"/>
  <c r="C57" i="2"/>
  <c r="G56" i="2"/>
  <c r="C56" i="2"/>
  <c r="C55" i="2"/>
  <c r="H54" i="2"/>
  <c r="G54" i="2"/>
  <c r="C54" i="2"/>
  <c r="I53" i="2"/>
  <c r="I51" i="2" s="1"/>
  <c r="F53" i="2"/>
  <c r="C53" i="2"/>
  <c r="H52" i="2"/>
  <c r="G52" i="2"/>
  <c r="C52" i="2"/>
  <c r="C51" i="2"/>
  <c r="G50" i="2"/>
  <c r="H50" i="2"/>
  <c r="H49" i="2" s="1"/>
  <c r="C50" i="2"/>
  <c r="I49" i="2"/>
  <c r="F49" i="2"/>
  <c r="E49" i="2"/>
  <c r="G49" i="2" s="1"/>
  <c r="C49" i="2"/>
  <c r="I47" i="2"/>
  <c r="G48" i="2"/>
  <c r="H48" i="2"/>
  <c r="H47" i="2" s="1"/>
  <c r="H46" i="2" s="1"/>
  <c r="C48" i="2"/>
  <c r="F47" i="2"/>
  <c r="F46" i="2" s="1"/>
  <c r="E47" i="2"/>
  <c r="C47" i="2"/>
  <c r="C46" i="2"/>
  <c r="G45" i="2"/>
  <c r="C45" i="2"/>
  <c r="I44" i="2"/>
  <c r="F44" i="2"/>
  <c r="E44" i="2"/>
  <c r="G44" i="2" s="1"/>
  <c r="C44" i="2"/>
  <c r="C43" i="2"/>
  <c r="C42" i="2"/>
  <c r="H41" i="2"/>
  <c r="G41" i="2"/>
  <c r="C41" i="2"/>
  <c r="H40" i="2"/>
  <c r="G40" i="2"/>
  <c r="C40" i="2"/>
  <c r="H39" i="2"/>
  <c r="I38" i="2"/>
  <c r="I37" i="2" s="1"/>
  <c r="G39" i="2"/>
  <c r="C39" i="2"/>
  <c r="E38" i="2"/>
  <c r="C38" i="2"/>
  <c r="C37" i="2"/>
  <c r="I35" i="2"/>
  <c r="I34" i="2" s="1"/>
  <c r="C36" i="2"/>
  <c r="F35" i="2"/>
  <c r="C35" i="2"/>
  <c r="C34" i="2"/>
  <c r="G33" i="2"/>
  <c r="C33" i="2"/>
  <c r="G32" i="2"/>
  <c r="C32" i="2"/>
  <c r="G31" i="2"/>
  <c r="E30" i="2"/>
  <c r="C31" i="2"/>
  <c r="I30" i="2"/>
  <c r="I29" i="2" s="1"/>
  <c r="I28" i="2" s="1"/>
  <c r="I27" i="2" s="1"/>
  <c r="C30" i="2"/>
  <c r="C29" i="2"/>
  <c r="C28" i="2"/>
  <c r="C27" i="2"/>
  <c r="G26" i="2"/>
  <c r="C26" i="2"/>
  <c r="H25" i="2"/>
  <c r="G25" i="2"/>
  <c r="C25" i="2"/>
  <c r="G24" i="2"/>
  <c r="C24" i="2"/>
  <c r="C23" i="2"/>
  <c r="H22" i="2"/>
  <c r="G22" i="2"/>
  <c r="C22" i="2"/>
  <c r="I20" i="2"/>
  <c r="C21" i="2"/>
  <c r="C20" i="2"/>
  <c r="H19" i="2"/>
  <c r="C19" i="2"/>
  <c r="H18" i="2"/>
  <c r="G18" i="2"/>
  <c r="C18" i="2"/>
  <c r="I17" i="2"/>
  <c r="I16" i="2" s="1"/>
  <c r="C17" i="2"/>
  <c r="C16" i="2"/>
  <c r="H15" i="2"/>
  <c r="G15" i="2"/>
  <c r="C15" i="2"/>
  <c r="H14" i="2"/>
  <c r="G14" i="2"/>
  <c r="C14" i="2"/>
  <c r="H12" i="2"/>
  <c r="I12" i="2"/>
  <c r="I11" i="2" s="1"/>
  <c r="G13" i="2"/>
  <c r="C13" i="2"/>
  <c r="F12" i="2"/>
  <c r="F11" i="2" s="1"/>
  <c r="E12" i="2"/>
  <c r="E11" i="2" s="1"/>
  <c r="C12" i="2"/>
  <c r="C11" i="2"/>
  <c r="C10" i="2"/>
  <c r="C9" i="2"/>
  <c r="H8" i="2"/>
  <c r="G8" i="2"/>
  <c r="C8" i="2"/>
  <c r="E6" i="2"/>
  <c r="C7" i="2"/>
  <c r="I6" i="2"/>
  <c r="F6" i="2"/>
  <c r="C6" i="2"/>
  <c r="C5" i="2"/>
  <c r="L226" i="1"/>
  <c r="C226" i="1"/>
  <c r="C225" i="1"/>
  <c r="J224" i="1"/>
  <c r="C224" i="1"/>
  <c r="L223" i="1"/>
  <c r="E220" i="1"/>
  <c r="C223" i="1"/>
  <c r="I220" i="1"/>
  <c r="J222" i="1"/>
  <c r="C222" i="1"/>
  <c r="L221" i="1"/>
  <c r="J221" i="1"/>
  <c r="G220" i="1"/>
  <c r="C221" i="1"/>
  <c r="P220" i="1"/>
  <c r="N220" i="1"/>
  <c r="F220" i="1"/>
  <c r="O220" i="1" s="1"/>
  <c r="C220" i="1"/>
  <c r="L219" i="1"/>
  <c r="C219" i="1"/>
  <c r="I216" i="1"/>
  <c r="J218" i="1"/>
  <c r="C218" i="1"/>
  <c r="P216" i="1"/>
  <c r="L217" i="1"/>
  <c r="G216" i="1"/>
  <c r="J217" i="1"/>
  <c r="E216" i="1"/>
  <c r="C217" i="1"/>
  <c r="N216" i="1"/>
  <c r="K216" i="1"/>
  <c r="F216" i="1"/>
  <c r="Q216" i="1" s="1"/>
  <c r="C216" i="1"/>
  <c r="C215" i="1"/>
  <c r="C214" i="1"/>
  <c r="L213" i="1"/>
  <c r="J213" i="1"/>
  <c r="C213" i="1"/>
  <c r="C212" i="1"/>
  <c r="L211" i="1"/>
  <c r="J211" i="1"/>
  <c r="C211" i="1"/>
  <c r="L210" i="1"/>
  <c r="J210" i="1"/>
  <c r="C210" i="1"/>
  <c r="N208" i="1"/>
  <c r="E208" i="1"/>
  <c r="C209" i="1"/>
  <c r="P208" i="1"/>
  <c r="I208" i="1"/>
  <c r="G208" i="1"/>
  <c r="C208" i="1"/>
  <c r="P206" i="1"/>
  <c r="P205" i="1" s="1"/>
  <c r="L207" i="1"/>
  <c r="J207" i="1"/>
  <c r="C207" i="1"/>
  <c r="N206" i="1"/>
  <c r="N205" i="1" s="1"/>
  <c r="K206" i="1"/>
  <c r="K205" i="1" s="1"/>
  <c r="I206" i="1"/>
  <c r="I205" i="1" s="1"/>
  <c r="G206" i="1"/>
  <c r="F206" i="1"/>
  <c r="L206" i="1" s="1"/>
  <c r="E206" i="1"/>
  <c r="E205" i="1" s="1"/>
  <c r="C206" i="1"/>
  <c r="C205" i="1"/>
  <c r="C204" i="1"/>
  <c r="J203" i="1"/>
  <c r="C203" i="1"/>
  <c r="L202" i="1"/>
  <c r="J202" i="1"/>
  <c r="C202" i="1"/>
  <c r="L201" i="1"/>
  <c r="C201" i="1"/>
  <c r="L200" i="1"/>
  <c r="J200" i="1"/>
  <c r="C200" i="1"/>
  <c r="L199" i="1"/>
  <c r="J199" i="1"/>
  <c r="C199" i="1"/>
  <c r="L198" i="1"/>
  <c r="C198" i="1"/>
  <c r="J197" i="1"/>
  <c r="C197" i="1"/>
  <c r="L196" i="1"/>
  <c r="J196" i="1"/>
  <c r="C196" i="1"/>
  <c r="L195" i="1"/>
  <c r="J195" i="1"/>
  <c r="C195" i="1"/>
  <c r="J194" i="1"/>
  <c r="C194" i="1"/>
  <c r="L193" i="1"/>
  <c r="C193" i="1"/>
  <c r="L192" i="1"/>
  <c r="J192" i="1"/>
  <c r="C192" i="1"/>
  <c r="J191" i="1"/>
  <c r="L191" i="1"/>
  <c r="C191" i="1"/>
  <c r="L190" i="1"/>
  <c r="E187" i="1"/>
  <c r="E186" i="1" s="1"/>
  <c r="C190" i="1"/>
  <c r="L189" i="1"/>
  <c r="J189" i="1"/>
  <c r="C189" i="1"/>
  <c r="P187" i="1"/>
  <c r="P186" i="1" s="1"/>
  <c r="L188" i="1"/>
  <c r="J188" i="1"/>
  <c r="C188" i="1"/>
  <c r="N187" i="1"/>
  <c r="N186" i="1" s="1"/>
  <c r="K187" i="1"/>
  <c r="K186" i="1" s="1"/>
  <c r="I187" i="1"/>
  <c r="I186" i="1" s="1"/>
  <c r="F187" i="1"/>
  <c r="C187" i="1"/>
  <c r="C186" i="1"/>
  <c r="L185" i="1"/>
  <c r="I184" i="1"/>
  <c r="I183" i="1" s="1"/>
  <c r="J185" i="1"/>
  <c r="E184" i="1"/>
  <c r="E183" i="1" s="1"/>
  <c r="C185" i="1"/>
  <c r="P184" i="1"/>
  <c r="P183" i="1" s="1"/>
  <c r="N184" i="1"/>
  <c r="N183" i="1" s="1"/>
  <c r="K184" i="1"/>
  <c r="K183" i="1" s="1"/>
  <c r="G184" i="1"/>
  <c r="F184" i="1"/>
  <c r="F183" i="1" s="1"/>
  <c r="C184" i="1"/>
  <c r="C183" i="1"/>
  <c r="C182" i="1"/>
  <c r="C181" i="1"/>
  <c r="C180" i="1"/>
  <c r="C179" i="1"/>
  <c r="P178" i="1"/>
  <c r="P177" i="1" s="1"/>
  <c r="N178" i="1"/>
  <c r="N177" i="1" s="1"/>
  <c r="I178" i="1"/>
  <c r="I177" i="1" s="1"/>
  <c r="G178" i="1"/>
  <c r="G177" i="1" s="1"/>
  <c r="F178" i="1"/>
  <c r="F177" i="1" s="1"/>
  <c r="O177" i="1" s="1"/>
  <c r="E178" i="1"/>
  <c r="E177" i="1" s="1"/>
  <c r="C178" i="1"/>
  <c r="C177" i="1"/>
  <c r="N175" i="1"/>
  <c r="N174" i="1" s="1"/>
  <c r="L176" i="1"/>
  <c r="C176" i="1"/>
  <c r="P175" i="1"/>
  <c r="P174" i="1" s="1"/>
  <c r="K175" i="1"/>
  <c r="K174" i="1" s="1"/>
  <c r="I175" i="1"/>
  <c r="I174" i="1" s="1"/>
  <c r="G175" i="1"/>
  <c r="E175" i="1"/>
  <c r="E174" i="1" s="1"/>
  <c r="C175" i="1"/>
  <c r="C174" i="1"/>
  <c r="C173" i="1"/>
  <c r="L172" i="1"/>
  <c r="C172" i="1"/>
  <c r="L171" i="1"/>
  <c r="C171" i="1"/>
  <c r="P170" i="1"/>
  <c r="P169" i="1" s="1"/>
  <c r="P168" i="1" s="1"/>
  <c r="N170" i="1"/>
  <c r="N169" i="1" s="1"/>
  <c r="N168" i="1" s="1"/>
  <c r="K170" i="1"/>
  <c r="K169" i="1" s="1"/>
  <c r="K168" i="1" s="1"/>
  <c r="G170" i="1"/>
  <c r="F170" i="1"/>
  <c r="O170" i="1" s="1"/>
  <c r="E170" i="1"/>
  <c r="E169" i="1" s="1"/>
  <c r="E168" i="1" s="1"/>
  <c r="C170" i="1"/>
  <c r="C169" i="1"/>
  <c r="C168" i="1"/>
  <c r="P166" i="1"/>
  <c r="P165" i="1" s="1"/>
  <c r="N166" i="1"/>
  <c r="N165" i="1" s="1"/>
  <c r="L167" i="1"/>
  <c r="C167" i="1"/>
  <c r="I166" i="1"/>
  <c r="I165" i="1" s="1"/>
  <c r="E166" i="1"/>
  <c r="E165" i="1" s="1"/>
  <c r="C166" i="1"/>
  <c r="C165" i="1"/>
  <c r="C164" i="1"/>
  <c r="N162" i="1"/>
  <c r="N161" i="1" s="1"/>
  <c r="N160" i="1" s="1"/>
  <c r="N159" i="1" s="1"/>
  <c r="K162" i="1"/>
  <c r="K161" i="1" s="1"/>
  <c r="K160" i="1" s="1"/>
  <c r="K159" i="1" s="1"/>
  <c r="C163" i="1"/>
  <c r="P162" i="1"/>
  <c r="P161" i="1" s="1"/>
  <c r="P160" i="1" s="1"/>
  <c r="P159" i="1" s="1"/>
  <c r="E162" i="1"/>
  <c r="E161" i="1" s="1"/>
  <c r="E160" i="1" s="1"/>
  <c r="E159" i="1" s="1"/>
  <c r="C162" i="1"/>
  <c r="C161" i="1"/>
  <c r="C160" i="1"/>
  <c r="C159" i="1"/>
  <c r="C158" i="1"/>
  <c r="N156" i="1"/>
  <c r="E156" i="1"/>
  <c r="C157" i="1"/>
  <c r="P156" i="1"/>
  <c r="K156" i="1"/>
  <c r="G156" i="1"/>
  <c r="C156" i="1"/>
  <c r="L155" i="1"/>
  <c r="J155" i="1"/>
  <c r="C155" i="1"/>
  <c r="P154" i="1"/>
  <c r="N154" i="1"/>
  <c r="I154" i="1"/>
  <c r="G154" i="1"/>
  <c r="F154" i="1"/>
  <c r="H154" i="1" s="1"/>
  <c r="E154" i="1"/>
  <c r="C154" i="1"/>
  <c r="C153" i="1"/>
  <c r="N151" i="1"/>
  <c r="N150" i="1" s="1"/>
  <c r="L152" i="1"/>
  <c r="E151" i="1"/>
  <c r="E150" i="1" s="1"/>
  <c r="C152" i="1"/>
  <c r="P151" i="1"/>
  <c r="P150" i="1" s="1"/>
  <c r="K151" i="1"/>
  <c r="K150" i="1" s="1"/>
  <c r="G151" i="1"/>
  <c r="C151" i="1"/>
  <c r="C150" i="1"/>
  <c r="C149" i="1"/>
  <c r="C148" i="1"/>
  <c r="J147" i="1"/>
  <c r="L147" i="1"/>
  <c r="C147" i="1"/>
  <c r="C146" i="1"/>
  <c r="N144" i="1"/>
  <c r="N143" i="1" s="1"/>
  <c r="E144" i="1"/>
  <c r="E143" i="1" s="1"/>
  <c r="C145" i="1"/>
  <c r="P144" i="1"/>
  <c r="P143" i="1" s="1"/>
  <c r="G144" i="1"/>
  <c r="G143" i="1" s="1"/>
  <c r="C144" i="1"/>
  <c r="C143" i="1"/>
  <c r="P139" i="1"/>
  <c r="L142" i="1"/>
  <c r="C142" i="1"/>
  <c r="L141" i="1"/>
  <c r="J141" i="1"/>
  <c r="C141" i="1"/>
  <c r="L140" i="1"/>
  <c r="C140" i="1"/>
  <c r="N139" i="1"/>
  <c r="K139" i="1"/>
  <c r="I139" i="1"/>
  <c r="F139" i="1"/>
  <c r="E139" i="1"/>
  <c r="C139" i="1"/>
  <c r="L138" i="1"/>
  <c r="C138" i="1"/>
  <c r="L137" i="1"/>
  <c r="J137" i="1"/>
  <c r="C137" i="1"/>
  <c r="L136" i="1"/>
  <c r="C136" i="1"/>
  <c r="J135" i="1"/>
  <c r="C135" i="1"/>
  <c r="J134" i="1"/>
  <c r="C134" i="1"/>
  <c r="C133" i="1"/>
  <c r="C132" i="1"/>
  <c r="L131" i="1"/>
  <c r="J131" i="1"/>
  <c r="C131" i="1"/>
  <c r="L130" i="1"/>
  <c r="C130" i="1"/>
  <c r="L129" i="1"/>
  <c r="J129" i="1"/>
  <c r="C129" i="1"/>
  <c r="L128" i="1"/>
  <c r="C128" i="1"/>
  <c r="P127" i="1"/>
  <c r="N127" i="1"/>
  <c r="K127" i="1"/>
  <c r="I127" i="1"/>
  <c r="G127" i="1"/>
  <c r="F127" i="1"/>
  <c r="E127" i="1"/>
  <c r="C127" i="1"/>
  <c r="C126" i="1"/>
  <c r="N124" i="1"/>
  <c r="N123" i="1" s="1"/>
  <c r="J125" i="1"/>
  <c r="E124" i="1"/>
  <c r="E123" i="1" s="1"/>
  <c r="C125" i="1"/>
  <c r="P124" i="1"/>
  <c r="P123" i="1" s="1"/>
  <c r="K124" i="1"/>
  <c r="K123" i="1" s="1"/>
  <c r="I124" i="1"/>
  <c r="I123" i="1" s="1"/>
  <c r="G124" i="1"/>
  <c r="G123" i="1" s="1"/>
  <c r="C124" i="1"/>
  <c r="C123" i="1"/>
  <c r="P120" i="1"/>
  <c r="P119" i="1" s="1"/>
  <c r="P118" i="1" s="1"/>
  <c r="J122" i="1"/>
  <c r="C122" i="1"/>
  <c r="N120" i="1"/>
  <c r="N119" i="1" s="1"/>
  <c r="N118" i="1" s="1"/>
  <c r="E120" i="1"/>
  <c r="E119" i="1" s="1"/>
  <c r="E118" i="1" s="1"/>
  <c r="C121" i="1"/>
  <c r="C120" i="1"/>
  <c r="C119" i="1"/>
  <c r="C118" i="1"/>
  <c r="L117" i="1"/>
  <c r="C117" i="1"/>
  <c r="P115" i="1"/>
  <c r="P114" i="1" s="1"/>
  <c r="C116" i="1"/>
  <c r="N115" i="1"/>
  <c r="N114" i="1" s="1"/>
  <c r="K115" i="1"/>
  <c r="K114" i="1" s="1"/>
  <c r="F115" i="1"/>
  <c r="O115" i="1" s="1"/>
  <c r="E115" i="1"/>
  <c r="E114" i="1" s="1"/>
  <c r="C115" i="1"/>
  <c r="C114" i="1"/>
  <c r="J113" i="1"/>
  <c r="C113" i="1"/>
  <c r="P112" i="1"/>
  <c r="P111" i="1" s="1"/>
  <c r="P110" i="1" s="1"/>
  <c r="N112" i="1"/>
  <c r="N111" i="1" s="1"/>
  <c r="N110" i="1" s="1"/>
  <c r="I112" i="1"/>
  <c r="G112" i="1"/>
  <c r="F112" i="1"/>
  <c r="E112" i="1"/>
  <c r="E111" i="1" s="1"/>
  <c r="E110" i="1" s="1"/>
  <c r="C112" i="1"/>
  <c r="C111" i="1"/>
  <c r="C110" i="1"/>
  <c r="C109" i="1"/>
  <c r="L108" i="1"/>
  <c r="J108" i="1"/>
  <c r="C108" i="1"/>
  <c r="L107" i="1"/>
  <c r="C107" i="1"/>
  <c r="L106" i="1"/>
  <c r="J106" i="1"/>
  <c r="C106" i="1"/>
  <c r="J105" i="1"/>
  <c r="C105" i="1"/>
  <c r="L104" i="1"/>
  <c r="C104" i="1"/>
  <c r="N102" i="1"/>
  <c r="K102" i="1"/>
  <c r="I102" i="1"/>
  <c r="J103" i="1"/>
  <c r="E102" i="1"/>
  <c r="C103" i="1"/>
  <c r="P102" i="1"/>
  <c r="G102" i="1"/>
  <c r="C102" i="1"/>
  <c r="J101" i="1"/>
  <c r="C101" i="1"/>
  <c r="N99" i="1"/>
  <c r="L100" i="1"/>
  <c r="E99" i="1"/>
  <c r="C100" i="1"/>
  <c r="P99" i="1"/>
  <c r="I99" i="1"/>
  <c r="G99" i="1"/>
  <c r="C99" i="1"/>
  <c r="L98" i="1"/>
  <c r="J98" i="1"/>
  <c r="C98" i="1"/>
  <c r="P97" i="1"/>
  <c r="N97" i="1"/>
  <c r="K97" i="1"/>
  <c r="I97" i="1"/>
  <c r="G97" i="1"/>
  <c r="F97" i="1"/>
  <c r="E97" i="1"/>
  <c r="C97" i="1"/>
  <c r="P95" i="1"/>
  <c r="L96" i="1"/>
  <c r="J96" i="1"/>
  <c r="C96" i="1"/>
  <c r="N95" i="1"/>
  <c r="K95" i="1"/>
  <c r="I95" i="1"/>
  <c r="F95" i="1"/>
  <c r="Q95" i="1" s="1"/>
  <c r="E95" i="1"/>
  <c r="C95" i="1"/>
  <c r="N93" i="1"/>
  <c r="L94" i="1"/>
  <c r="E93" i="1"/>
  <c r="C94" i="1"/>
  <c r="P93" i="1"/>
  <c r="K93" i="1"/>
  <c r="G93" i="1"/>
  <c r="C93" i="1"/>
  <c r="C92" i="1"/>
  <c r="C91" i="1"/>
  <c r="N89" i="1"/>
  <c r="N88" i="1" s="1"/>
  <c r="E89" i="1"/>
  <c r="E88" i="1" s="1"/>
  <c r="C90" i="1"/>
  <c r="P89" i="1"/>
  <c r="P88" i="1" s="1"/>
  <c r="K89" i="1"/>
  <c r="K88" i="1" s="1"/>
  <c r="G89" i="1"/>
  <c r="G88" i="1" s="1"/>
  <c r="C89" i="1"/>
  <c r="C88" i="1"/>
  <c r="C87" i="1"/>
  <c r="N80" i="1"/>
  <c r="C86" i="1"/>
  <c r="L85" i="1"/>
  <c r="C85" i="1"/>
  <c r="L84" i="1"/>
  <c r="J84" i="1"/>
  <c r="C84" i="1"/>
  <c r="P80" i="1"/>
  <c r="L83" i="1"/>
  <c r="J83" i="1"/>
  <c r="C83" i="1"/>
  <c r="J82" i="1"/>
  <c r="E80" i="1"/>
  <c r="C82" i="1"/>
  <c r="L81" i="1"/>
  <c r="C81" i="1"/>
  <c r="K80" i="1"/>
  <c r="C80" i="1"/>
  <c r="L79" i="1"/>
  <c r="C79" i="1"/>
  <c r="J78" i="1"/>
  <c r="C78" i="1"/>
  <c r="N76" i="1"/>
  <c r="K76" i="1"/>
  <c r="E76" i="1"/>
  <c r="C77" i="1"/>
  <c r="P76" i="1"/>
  <c r="G76" i="1"/>
  <c r="C76" i="1"/>
  <c r="C75" i="1"/>
  <c r="C74" i="1"/>
  <c r="C73" i="1"/>
  <c r="J72" i="1"/>
  <c r="L72" i="1"/>
  <c r="C72" i="1"/>
  <c r="L71" i="1"/>
  <c r="J71" i="1"/>
  <c r="C71" i="1"/>
  <c r="L70" i="1"/>
  <c r="C70" i="1"/>
  <c r="P68" i="1"/>
  <c r="J69" i="1"/>
  <c r="I68" i="1"/>
  <c r="C69" i="1"/>
  <c r="N68" i="1"/>
  <c r="K68" i="1"/>
  <c r="F68" i="1"/>
  <c r="E68" i="1"/>
  <c r="C68" i="1"/>
  <c r="L67" i="1"/>
  <c r="K65" i="1"/>
  <c r="J67" i="1"/>
  <c r="C67" i="1"/>
  <c r="P65" i="1"/>
  <c r="N65" i="1"/>
  <c r="L66" i="1"/>
  <c r="C66" i="1"/>
  <c r="I65" i="1"/>
  <c r="E65" i="1"/>
  <c r="C65" i="1"/>
  <c r="C64" i="1"/>
  <c r="L63" i="1"/>
  <c r="C63" i="1"/>
  <c r="J62" i="1"/>
  <c r="C62" i="1"/>
  <c r="C61" i="1"/>
  <c r="L60" i="1"/>
  <c r="C60" i="1"/>
  <c r="L59" i="1"/>
  <c r="J59" i="1"/>
  <c r="C59" i="1"/>
  <c r="N56" i="1"/>
  <c r="L58" i="1"/>
  <c r="E56" i="1"/>
  <c r="C58" i="1"/>
  <c r="J57" i="1"/>
  <c r="C57" i="1"/>
  <c r="C56" i="1"/>
  <c r="L55" i="1"/>
  <c r="K53" i="1"/>
  <c r="J55" i="1"/>
  <c r="C55" i="1"/>
  <c r="P53" i="1"/>
  <c r="P47" i="1" s="1"/>
  <c r="P46" i="1" s="1"/>
  <c r="N53" i="1"/>
  <c r="N47" i="1" s="1"/>
  <c r="N46" i="1" s="1"/>
  <c r="L54" i="1"/>
  <c r="C54" i="1"/>
  <c r="I53" i="1"/>
  <c r="E53" i="1"/>
  <c r="E47" i="1" s="1"/>
  <c r="E46" i="1" s="1"/>
  <c r="C53" i="1"/>
  <c r="L52" i="1"/>
  <c r="C52" i="1"/>
  <c r="L51" i="1"/>
  <c r="J51" i="1"/>
  <c r="C51" i="1"/>
  <c r="L50" i="1"/>
  <c r="C50" i="1"/>
  <c r="J49" i="1"/>
  <c r="C49" i="1"/>
  <c r="L48" i="1"/>
  <c r="J48" i="1"/>
  <c r="C48" i="1"/>
  <c r="C47" i="1"/>
  <c r="C46" i="1"/>
  <c r="C45" i="1"/>
  <c r="L44" i="1"/>
  <c r="J44" i="1"/>
  <c r="C44" i="1"/>
  <c r="L43" i="1"/>
  <c r="C43" i="1"/>
  <c r="J42" i="1"/>
  <c r="C42" i="1"/>
  <c r="C41" i="1"/>
  <c r="L40" i="1"/>
  <c r="C40" i="1"/>
  <c r="L39" i="1"/>
  <c r="J39" i="1"/>
  <c r="C39" i="1"/>
  <c r="L38" i="1"/>
  <c r="C38" i="1"/>
  <c r="J37" i="1"/>
  <c r="L37" i="1"/>
  <c r="C37" i="1"/>
  <c r="L36" i="1"/>
  <c r="C36" i="1"/>
  <c r="P34" i="1"/>
  <c r="P33" i="1" s="1"/>
  <c r="N34" i="1"/>
  <c r="N33" i="1" s="1"/>
  <c r="C35" i="1"/>
  <c r="K34" i="1"/>
  <c r="K33" i="1" s="1"/>
  <c r="I34" i="1"/>
  <c r="I33" i="1" s="1"/>
  <c r="G34" i="1"/>
  <c r="G33" i="1" s="1"/>
  <c r="E34" i="1"/>
  <c r="E33" i="1" s="1"/>
  <c r="C34" i="1"/>
  <c r="C33" i="1"/>
  <c r="L32" i="1"/>
  <c r="J32" i="1"/>
  <c r="C32" i="1"/>
  <c r="L31" i="1"/>
  <c r="J31" i="1"/>
  <c r="C31" i="1"/>
  <c r="J30" i="1"/>
  <c r="L30" i="1"/>
  <c r="C30" i="1"/>
  <c r="L29" i="1"/>
  <c r="C29" i="1"/>
  <c r="J28" i="1"/>
  <c r="C28" i="1"/>
  <c r="L27" i="1"/>
  <c r="C27" i="1"/>
  <c r="P25" i="1"/>
  <c r="N25" i="1"/>
  <c r="I25" i="1"/>
  <c r="E25" i="1"/>
  <c r="C26" i="1"/>
  <c r="K25" i="1"/>
  <c r="C25" i="1"/>
  <c r="K23" i="1"/>
  <c r="K22" i="1" s="1"/>
  <c r="I23" i="1"/>
  <c r="J24" i="1"/>
  <c r="C24" i="1"/>
  <c r="P23" i="1"/>
  <c r="P22" i="1" s="1"/>
  <c r="N23" i="1"/>
  <c r="N22" i="1" s="1"/>
  <c r="G23" i="1"/>
  <c r="G22" i="1" s="1"/>
  <c r="F23" i="1"/>
  <c r="M23" i="1" s="1"/>
  <c r="E23" i="1"/>
  <c r="E22" i="1" s="1"/>
  <c r="C23" i="1"/>
  <c r="C22" i="1"/>
  <c r="J21" i="1"/>
  <c r="C21" i="1"/>
  <c r="L20" i="1"/>
  <c r="C20" i="1"/>
  <c r="P17" i="1"/>
  <c r="P10" i="1" s="1"/>
  <c r="C19" i="1"/>
  <c r="L18" i="1"/>
  <c r="J18" i="1"/>
  <c r="E17" i="1"/>
  <c r="E10" i="1" s="1"/>
  <c r="C18" i="1"/>
  <c r="N17" i="1"/>
  <c r="N10" i="1" s="1"/>
  <c r="K17" i="1"/>
  <c r="K10" i="1" s="1"/>
  <c r="F17" i="1"/>
  <c r="O17" i="1" s="1"/>
  <c r="C17" i="1"/>
  <c r="L16" i="1"/>
  <c r="C16" i="1"/>
  <c r="C15" i="1"/>
  <c r="L14" i="1"/>
  <c r="J14" i="1"/>
  <c r="C14" i="1"/>
  <c r="L13" i="1"/>
  <c r="C13" i="1"/>
  <c r="L12" i="1"/>
  <c r="J12" i="1"/>
  <c r="C12" i="1"/>
  <c r="L11" i="1"/>
  <c r="C11" i="1"/>
  <c r="C10" i="1"/>
  <c r="C9" i="1"/>
  <c r="C8" i="1"/>
  <c r="C7" i="1"/>
  <c r="C6" i="1"/>
  <c r="C5" i="1"/>
  <c r="Q17" i="1" l="1"/>
  <c r="Q97" i="1"/>
  <c r="O127" i="1"/>
  <c r="O183" i="1"/>
  <c r="O206" i="1"/>
  <c r="O95" i="1"/>
  <c r="Q127" i="1"/>
  <c r="Q177" i="1"/>
  <c r="Q68" i="1"/>
  <c r="O139" i="1"/>
  <c r="M220" i="1"/>
  <c r="O68" i="1"/>
  <c r="Q206" i="1"/>
  <c r="H127" i="1"/>
  <c r="O187" i="1"/>
  <c r="O216" i="1"/>
  <c r="P215" i="1"/>
  <c r="P214" i="1" s="1"/>
  <c r="Q183" i="1"/>
  <c r="O23" i="1"/>
  <c r="Q112" i="1"/>
  <c r="Q184" i="1"/>
  <c r="O112" i="1"/>
  <c r="O184" i="1"/>
  <c r="O97" i="1"/>
  <c r="Q154" i="1"/>
  <c r="Q170" i="1"/>
  <c r="Q178" i="1"/>
  <c r="Q23" i="1"/>
  <c r="O154" i="1"/>
  <c r="O178" i="1"/>
  <c r="Q115" i="1"/>
  <c r="Q139" i="1"/>
  <c r="Q187" i="1"/>
  <c r="Q220" i="1"/>
  <c r="H11" i="2"/>
  <c r="G6" i="2"/>
  <c r="H17" i="2"/>
  <c r="G11" i="2"/>
  <c r="I46" i="2"/>
  <c r="I43" i="2" s="1"/>
  <c r="I63" i="2"/>
  <c r="H79" i="2"/>
  <c r="I10" i="2"/>
  <c r="I9" i="2" s="1"/>
  <c r="G12" i="2"/>
  <c r="H64" i="2"/>
  <c r="M112" i="1"/>
  <c r="M177" i="1"/>
  <c r="M170" i="1"/>
  <c r="M216" i="1"/>
  <c r="M97" i="1"/>
  <c r="M206" i="1"/>
  <c r="M184" i="1"/>
  <c r="E64" i="1"/>
  <c r="E45" i="1" s="1"/>
  <c r="M127" i="1"/>
  <c r="M154" i="1"/>
  <c r="M178" i="1"/>
  <c r="H220" i="1"/>
  <c r="H216" i="1"/>
  <c r="H170" i="1"/>
  <c r="H97" i="1"/>
  <c r="H23" i="1"/>
  <c r="H112" i="1"/>
  <c r="H177" i="1"/>
  <c r="N64" i="1"/>
  <c r="N45" i="1" s="1"/>
  <c r="I64" i="1"/>
  <c r="J177" i="1"/>
  <c r="H184" i="1"/>
  <c r="N126" i="1"/>
  <c r="H178" i="1"/>
  <c r="F111" i="1"/>
  <c r="P9" i="1"/>
  <c r="P8" i="1" s="1"/>
  <c r="N75" i="1"/>
  <c r="N74" i="1" s="1"/>
  <c r="N9" i="1"/>
  <c r="N8" i="1" s="1"/>
  <c r="P164" i="1"/>
  <c r="J97" i="1"/>
  <c r="P153" i="1"/>
  <c r="P149" i="1" s="1"/>
  <c r="L17" i="1"/>
  <c r="L139" i="1"/>
  <c r="N92" i="1"/>
  <c r="N91" i="1" s="1"/>
  <c r="N87" i="1" s="1"/>
  <c r="N215" i="1"/>
  <c r="N214" i="1" s="1"/>
  <c r="P92" i="1"/>
  <c r="P91" i="1" s="1"/>
  <c r="P87" i="1" s="1"/>
  <c r="J127" i="1"/>
  <c r="L68" i="1"/>
  <c r="L95" i="1"/>
  <c r="N182" i="1"/>
  <c r="N181" i="1" s="1"/>
  <c r="E126" i="1"/>
  <c r="J154" i="1"/>
  <c r="J178" i="1"/>
  <c r="K182" i="1"/>
  <c r="K181" i="1" s="1"/>
  <c r="F205" i="1"/>
  <c r="N204" i="1"/>
  <c r="E9" i="1"/>
  <c r="E8" i="1" s="1"/>
  <c r="L154" i="1"/>
  <c r="E153" i="1"/>
  <c r="E149" i="1" s="1"/>
  <c r="N164" i="1"/>
  <c r="G150" i="1"/>
  <c r="L23" i="1"/>
  <c r="J68" i="1"/>
  <c r="K75" i="1"/>
  <c r="K74" i="1" s="1"/>
  <c r="L97" i="1"/>
  <c r="E182" i="1"/>
  <c r="E181" i="1" s="1"/>
  <c r="K9" i="1"/>
  <c r="K8" i="1" s="1"/>
  <c r="K64" i="1"/>
  <c r="E204" i="1"/>
  <c r="L115" i="1"/>
  <c r="I173" i="1"/>
  <c r="F215" i="1"/>
  <c r="E92" i="1"/>
  <c r="E91" i="1" s="1"/>
  <c r="E87" i="1" s="1"/>
  <c r="J139" i="1"/>
  <c r="N153" i="1"/>
  <c r="N149" i="1" s="1"/>
  <c r="P182" i="1"/>
  <c r="P181" i="1" s="1"/>
  <c r="I182" i="1"/>
  <c r="I181" i="1" s="1"/>
  <c r="E75" i="1"/>
  <c r="E74" i="1" s="1"/>
  <c r="J112" i="1"/>
  <c r="G153" i="1"/>
  <c r="P173" i="1"/>
  <c r="I204" i="1"/>
  <c r="P204" i="1"/>
  <c r="P75" i="1"/>
  <c r="P74" i="1" s="1"/>
  <c r="E164" i="1"/>
  <c r="I22" i="1"/>
  <c r="J23" i="1"/>
  <c r="J15" i="1"/>
  <c r="G17" i="1"/>
  <c r="H17" i="1" s="1"/>
  <c r="J19" i="1"/>
  <c r="L21" i="1"/>
  <c r="L24" i="1"/>
  <c r="J26" i="1"/>
  <c r="L28" i="1"/>
  <c r="I80" i="1"/>
  <c r="J29" i="1"/>
  <c r="J60" i="1"/>
  <c r="L61" i="1"/>
  <c r="J61" i="1"/>
  <c r="P64" i="1"/>
  <c r="L78" i="1"/>
  <c r="J13" i="1"/>
  <c r="L15" i="1"/>
  <c r="I17" i="1"/>
  <c r="I10" i="1" s="1"/>
  <c r="L19" i="1"/>
  <c r="F22" i="1"/>
  <c r="F25" i="1"/>
  <c r="L26" i="1"/>
  <c r="J36" i="1"/>
  <c r="I47" i="1"/>
  <c r="I46" i="1" s="1"/>
  <c r="P56" i="1"/>
  <c r="L77" i="1"/>
  <c r="F76" i="1"/>
  <c r="J77" i="1"/>
  <c r="J16" i="1"/>
  <c r="J20" i="1"/>
  <c r="G25" i="1"/>
  <c r="J27" i="1"/>
  <c r="I89" i="1"/>
  <c r="I88" i="1" s="1"/>
  <c r="G65" i="1"/>
  <c r="L35" i="1"/>
  <c r="F34" i="1"/>
  <c r="J35" i="1"/>
  <c r="L42" i="1"/>
  <c r="K47" i="1"/>
  <c r="K46" i="1" s="1"/>
  <c r="I56" i="1"/>
  <c r="J11" i="1"/>
  <c r="F10" i="1"/>
  <c r="J52" i="1"/>
  <c r="G53" i="1"/>
  <c r="J40" i="1"/>
  <c r="L41" i="1"/>
  <c r="J41" i="1"/>
  <c r="K56" i="1"/>
  <c r="L62" i="1"/>
  <c r="L73" i="1"/>
  <c r="J73" i="1"/>
  <c r="I76" i="1"/>
  <c r="I93" i="1"/>
  <c r="I92" i="1" s="1"/>
  <c r="I91" i="1" s="1"/>
  <c r="J43" i="1"/>
  <c r="L49" i="1"/>
  <c r="F56" i="1"/>
  <c r="L57" i="1"/>
  <c r="J63" i="1"/>
  <c r="L69" i="1"/>
  <c r="J79" i="1"/>
  <c r="J38" i="1"/>
  <c r="J50" i="1"/>
  <c r="J54" i="1"/>
  <c r="G56" i="1"/>
  <c r="J58" i="1"/>
  <c r="J66" i="1"/>
  <c r="G68" i="1"/>
  <c r="M68" i="1" s="1"/>
  <c r="J70" i="1"/>
  <c r="K99" i="1"/>
  <c r="K92" i="1" s="1"/>
  <c r="K91" i="1" s="1"/>
  <c r="F53" i="1"/>
  <c r="F65" i="1"/>
  <c r="G80" i="1"/>
  <c r="L86" i="1"/>
  <c r="J86" i="1"/>
  <c r="L90" i="1"/>
  <c r="F89" i="1"/>
  <c r="J90" i="1"/>
  <c r="G95" i="1"/>
  <c r="J85" i="1"/>
  <c r="F102" i="1"/>
  <c r="L103" i="1"/>
  <c r="J109" i="1"/>
  <c r="G111" i="1"/>
  <c r="F114" i="1"/>
  <c r="G115" i="1"/>
  <c r="K120" i="1"/>
  <c r="K119" i="1" s="1"/>
  <c r="K118" i="1" s="1"/>
  <c r="L82" i="1"/>
  <c r="J100" i="1"/>
  <c r="J104" i="1"/>
  <c r="J116" i="1"/>
  <c r="J107" i="1"/>
  <c r="L109" i="1"/>
  <c r="I111" i="1"/>
  <c r="I110" i="1" s="1"/>
  <c r="I115" i="1"/>
  <c r="I114" i="1" s="1"/>
  <c r="J94" i="1"/>
  <c r="J95" i="1"/>
  <c r="F99" i="1"/>
  <c r="K112" i="1"/>
  <c r="J81" i="1"/>
  <c r="F93" i="1"/>
  <c r="J117" i="1"/>
  <c r="F80" i="1"/>
  <c r="L101" i="1"/>
  <c r="L105" i="1"/>
  <c r="L113" i="1"/>
  <c r="L116" i="1"/>
  <c r="L121" i="1"/>
  <c r="F120" i="1"/>
  <c r="J121" i="1"/>
  <c r="I120" i="1"/>
  <c r="I119" i="1" s="1"/>
  <c r="I118" i="1" s="1"/>
  <c r="L122" i="1"/>
  <c r="L127" i="1"/>
  <c r="J128" i="1"/>
  <c r="G162" i="1"/>
  <c r="F124" i="1"/>
  <c r="L125" i="1"/>
  <c r="J132" i="1"/>
  <c r="I151" i="1"/>
  <c r="I150" i="1" s="1"/>
  <c r="L157" i="1"/>
  <c r="F156" i="1"/>
  <c r="J157" i="1"/>
  <c r="L133" i="1"/>
  <c r="J133" i="1"/>
  <c r="G139" i="1"/>
  <c r="K144" i="1"/>
  <c r="K143" i="1" s="1"/>
  <c r="K126" i="1" s="1"/>
  <c r="G120" i="1"/>
  <c r="P126" i="1"/>
  <c r="L145" i="1"/>
  <c r="F144" i="1"/>
  <c r="J145" i="1"/>
  <c r="J146" i="1"/>
  <c r="I162" i="1"/>
  <c r="I161" i="1" s="1"/>
  <c r="I160" i="1" s="1"/>
  <c r="I159" i="1" s="1"/>
  <c r="L163" i="1"/>
  <c r="F162" i="1"/>
  <c r="J163" i="1"/>
  <c r="L134" i="1"/>
  <c r="I144" i="1"/>
  <c r="I143" i="1" s="1"/>
  <c r="I126" i="1" s="1"/>
  <c r="L146" i="1"/>
  <c r="J152" i="1"/>
  <c r="K154" i="1"/>
  <c r="K153" i="1" s="1"/>
  <c r="K149" i="1" s="1"/>
  <c r="I156" i="1"/>
  <c r="I153" i="1" s="1"/>
  <c r="J130" i="1"/>
  <c r="L132" i="1"/>
  <c r="J138" i="1"/>
  <c r="J142" i="1"/>
  <c r="F151" i="1"/>
  <c r="L135" i="1"/>
  <c r="K166" i="1"/>
  <c r="K165" i="1" s="1"/>
  <c r="K164" i="1" s="1"/>
  <c r="J136" i="1"/>
  <c r="J140" i="1"/>
  <c r="L170" i="1"/>
  <c r="J167" i="1"/>
  <c r="F166" i="1"/>
  <c r="G169" i="1"/>
  <c r="J171" i="1"/>
  <c r="G166" i="1"/>
  <c r="F169" i="1"/>
  <c r="I170" i="1"/>
  <c r="I169" i="1" s="1"/>
  <c r="I168" i="1" s="1"/>
  <c r="I164" i="1" s="1"/>
  <c r="E173" i="1"/>
  <c r="N173" i="1"/>
  <c r="G174" i="1"/>
  <c r="J183" i="1"/>
  <c r="L183" i="1"/>
  <c r="K178" i="1"/>
  <c r="K177" i="1" s="1"/>
  <c r="K173" i="1" s="1"/>
  <c r="L179" i="1"/>
  <c r="G183" i="1"/>
  <c r="H183" i="1" s="1"/>
  <c r="J172" i="1"/>
  <c r="J176" i="1"/>
  <c r="J179" i="1"/>
  <c r="F175" i="1"/>
  <c r="L187" i="1"/>
  <c r="J187" i="1"/>
  <c r="F186" i="1"/>
  <c r="J184" i="1"/>
  <c r="L197" i="1"/>
  <c r="G215" i="1"/>
  <c r="G205" i="1"/>
  <c r="L184" i="1"/>
  <c r="G187" i="1"/>
  <c r="J193" i="1"/>
  <c r="J201" i="1"/>
  <c r="L203" i="1"/>
  <c r="K208" i="1"/>
  <c r="K204" i="1" s="1"/>
  <c r="L194" i="1"/>
  <c r="I215" i="1"/>
  <c r="I214" i="1" s="1"/>
  <c r="J190" i="1"/>
  <c r="J198" i="1"/>
  <c r="F208" i="1"/>
  <c r="L209" i="1"/>
  <c r="J209" i="1"/>
  <c r="E215" i="1"/>
  <c r="E214" i="1" s="1"/>
  <c r="J225" i="1"/>
  <c r="G21" i="2"/>
  <c r="H21" i="2"/>
  <c r="E20" i="2"/>
  <c r="J212" i="1"/>
  <c r="L218" i="1"/>
  <c r="L222" i="1"/>
  <c r="E37" i="2"/>
  <c r="G37" i="2" s="1"/>
  <c r="G38" i="2"/>
  <c r="J216" i="1"/>
  <c r="J219" i="1"/>
  <c r="J220" i="1"/>
  <c r="J223" i="1"/>
  <c r="L225" i="1"/>
  <c r="J206" i="1"/>
  <c r="L212" i="1"/>
  <c r="K220" i="1"/>
  <c r="K215" i="1" s="1"/>
  <c r="J226" i="1"/>
  <c r="G23" i="2"/>
  <c r="H23" i="2"/>
  <c r="L216" i="1"/>
  <c r="L224" i="1"/>
  <c r="E35" i="2"/>
  <c r="H36" i="2"/>
  <c r="H35" i="2" s="1"/>
  <c r="H34" i="2" s="1"/>
  <c r="G36" i="2"/>
  <c r="G55" i="2"/>
  <c r="H55" i="2"/>
  <c r="H7" i="2"/>
  <c r="H6" i="2" s="1"/>
  <c r="H26" i="2"/>
  <c r="E29" i="2"/>
  <c r="F30" i="2"/>
  <c r="H31" i="2"/>
  <c r="H33" i="2"/>
  <c r="G7" i="2"/>
  <c r="E17" i="2"/>
  <c r="F17" i="2"/>
  <c r="G19" i="2"/>
  <c r="H24" i="2"/>
  <c r="H38" i="2"/>
  <c r="H37" i="2" s="1"/>
  <c r="F43" i="2"/>
  <c r="E53" i="2"/>
  <c r="I69" i="2"/>
  <c r="E46" i="2"/>
  <c r="G47" i="2"/>
  <c r="H32" i="2"/>
  <c r="F34" i="2"/>
  <c r="H45" i="2"/>
  <c r="H44" i="2" s="1"/>
  <c r="H43" i="2" s="1"/>
  <c r="E57" i="2"/>
  <c r="F76" i="2"/>
  <c r="G76" i="2" s="1"/>
  <c r="H77" i="2"/>
  <c r="G77" i="2"/>
  <c r="F20" i="2"/>
  <c r="F38" i="2"/>
  <c r="F51" i="2"/>
  <c r="G60" i="2"/>
  <c r="H62" i="2"/>
  <c r="H60" i="2"/>
  <c r="H75" i="2"/>
  <c r="H74" i="2" s="1"/>
  <c r="G75" i="2"/>
  <c r="H78" i="2"/>
  <c r="E69" i="2"/>
  <c r="G70" i="2"/>
  <c r="G78" i="2"/>
  <c r="H70" i="2"/>
  <c r="H61" i="2"/>
  <c r="H56" i="2"/>
  <c r="F59" i="2"/>
  <c r="G59" i="2" s="1"/>
  <c r="H68" i="2"/>
  <c r="H67" i="2" s="1"/>
  <c r="F74" i="2"/>
  <c r="E64" i="2"/>
  <c r="F67" i="2"/>
  <c r="E79" i="2"/>
  <c r="G79" i="2" s="1"/>
  <c r="O186" i="1" l="1"/>
  <c r="Q186" i="1"/>
  <c r="O169" i="1"/>
  <c r="Q169" i="1"/>
  <c r="Q25" i="1"/>
  <c r="O25" i="1"/>
  <c r="O120" i="1"/>
  <c r="Q120" i="1"/>
  <c r="O114" i="1"/>
  <c r="Q114" i="1"/>
  <c r="Q22" i="1"/>
  <c r="O22" i="1"/>
  <c r="O111" i="1"/>
  <c r="Q111" i="1"/>
  <c r="O151" i="1"/>
  <c r="Q151" i="1"/>
  <c r="Q166" i="1"/>
  <c r="O166" i="1"/>
  <c r="O144" i="1"/>
  <c r="Q144" i="1"/>
  <c r="O99" i="1"/>
  <c r="Q99" i="1"/>
  <c r="Q205" i="1"/>
  <c r="O205" i="1"/>
  <c r="O208" i="1"/>
  <c r="Q208" i="1"/>
  <c r="O93" i="1"/>
  <c r="Q93" i="1"/>
  <c r="O89" i="1"/>
  <c r="Q89" i="1"/>
  <c r="O34" i="1"/>
  <c r="Q34" i="1"/>
  <c r="O215" i="1"/>
  <c r="Q215" i="1"/>
  <c r="Q156" i="1"/>
  <c r="O156" i="1"/>
  <c r="Q102" i="1"/>
  <c r="O102" i="1"/>
  <c r="O56" i="1"/>
  <c r="Q56" i="1"/>
  <c r="O10" i="1"/>
  <c r="Q10" i="1"/>
  <c r="O65" i="1"/>
  <c r="Q65" i="1"/>
  <c r="Q124" i="1"/>
  <c r="O124" i="1"/>
  <c r="Q76" i="1"/>
  <c r="O76" i="1"/>
  <c r="O175" i="1"/>
  <c r="Q175" i="1"/>
  <c r="O162" i="1"/>
  <c r="Q162" i="1"/>
  <c r="O80" i="1"/>
  <c r="Q80" i="1"/>
  <c r="O53" i="1"/>
  <c r="Q53" i="1"/>
  <c r="I42" i="2"/>
  <c r="I5" i="2" s="1"/>
  <c r="H53" i="2"/>
  <c r="H51" i="2" s="1"/>
  <c r="H63" i="2"/>
  <c r="H30" i="2"/>
  <c r="H29" i="2" s="1"/>
  <c r="H28" i="2" s="1"/>
  <c r="H27" i="2" s="1"/>
  <c r="M65" i="1"/>
  <c r="M80" i="1"/>
  <c r="M169" i="1"/>
  <c r="K180" i="1"/>
  <c r="M120" i="1"/>
  <c r="M25" i="1"/>
  <c r="P158" i="1"/>
  <c r="P148" i="1" s="1"/>
  <c r="H175" i="1"/>
  <c r="M175" i="1"/>
  <c r="H151" i="1"/>
  <c r="M151" i="1"/>
  <c r="H34" i="1"/>
  <c r="M34" i="1"/>
  <c r="H76" i="1"/>
  <c r="M76" i="1"/>
  <c r="F110" i="1"/>
  <c r="M111" i="1"/>
  <c r="H166" i="1"/>
  <c r="M166" i="1"/>
  <c r="H144" i="1"/>
  <c r="M144" i="1"/>
  <c r="H99" i="1"/>
  <c r="M99" i="1"/>
  <c r="F214" i="1"/>
  <c r="M215" i="1"/>
  <c r="H115" i="1"/>
  <c r="M115" i="1"/>
  <c r="H208" i="1"/>
  <c r="M208" i="1"/>
  <c r="H139" i="1"/>
  <c r="M139" i="1"/>
  <c r="H89" i="1"/>
  <c r="M89" i="1"/>
  <c r="H187" i="1"/>
  <c r="M187" i="1"/>
  <c r="N158" i="1"/>
  <c r="N148" i="1" s="1"/>
  <c r="H156" i="1"/>
  <c r="M156" i="1"/>
  <c r="H102" i="1"/>
  <c r="M102" i="1"/>
  <c r="M56" i="1"/>
  <c r="J205" i="1"/>
  <c r="M205" i="1"/>
  <c r="H93" i="1"/>
  <c r="M93" i="1"/>
  <c r="H22" i="1"/>
  <c r="M22" i="1"/>
  <c r="M183" i="1"/>
  <c r="H124" i="1"/>
  <c r="M124" i="1"/>
  <c r="H162" i="1"/>
  <c r="M162" i="1"/>
  <c r="H95" i="1"/>
  <c r="M95" i="1"/>
  <c r="M53" i="1"/>
  <c r="M17" i="1"/>
  <c r="N7" i="1"/>
  <c r="N6" i="1" s="1"/>
  <c r="L205" i="1"/>
  <c r="I9" i="1"/>
  <c r="I8" i="1" s="1"/>
  <c r="H80" i="1"/>
  <c r="H65" i="1"/>
  <c r="E7" i="1"/>
  <c r="E6" i="1" s="1"/>
  <c r="H169" i="1"/>
  <c r="H120" i="1"/>
  <c r="H111" i="1"/>
  <c r="H53" i="1"/>
  <c r="H68" i="1"/>
  <c r="H215" i="1"/>
  <c r="F182" i="1"/>
  <c r="H56" i="1"/>
  <c r="P45" i="1"/>
  <c r="P7" i="1" s="1"/>
  <c r="P6" i="1" s="1"/>
  <c r="I180" i="1"/>
  <c r="L220" i="1"/>
  <c r="H25" i="1"/>
  <c r="F204" i="1"/>
  <c r="J111" i="1"/>
  <c r="I75" i="1"/>
  <c r="I74" i="1" s="1"/>
  <c r="J17" i="1"/>
  <c r="N180" i="1"/>
  <c r="G149" i="1"/>
  <c r="E158" i="1"/>
  <c r="E148" i="1" s="1"/>
  <c r="P180" i="1"/>
  <c r="E180" i="1"/>
  <c r="K214" i="1"/>
  <c r="L215" i="1"/>
  <c r="K158" i="1"/>
  <c r="K148" i="1" s="1"/>
  <c r="F69" i="2"/>
  <c r="G69" i="2" s="1"/>
  <c r="E51" i="2"/>
  <c r="G51" i="2" s="1"/>
  <c r="G53" i="2"/>
  <c r="E28" i="2"/>
  <c r="J170" i="1"/>
  <c r="F119" i="1"/>
  <c r="J120" i="1"/>
  <c r="L120" i="1"/>
  <c r="J34" i="1"/>
  <c r="F33" i="1"/>
  <c r="L34" i="1"/>
  <c r="J25" i="1"/>
  <c r="L25" i="1"/>
  <c r="E63" i="2"/>
  <c r="G64" i="2"/>
  <c r="G186" i="1"/>
  <c r="G182" i="1" s="1"/>
  <c r="L175" i="1"/>
  <c r="J175" i="1"/>
  <c r="F174" i="1"/>
  <c r="G173" i="1"/>
  <c r="L177" i="1"/>
  <c r="F150" i="1"/>
  <c r="L151" i="1"/>
  <c r="J151" i="1"/>
  <c r="J115" i="1"/>
  <c r="J56" i="1"/>
  <c r="L56" i="1"/>
  <c r="G20" i="2"/>
  <c r="G168" i="1"/>
  <c r="G119" i="1"/>
  <c r="G126" i="1"/>
  <c r="L112" i="1"/>
  <c r="K111" i="1"/>
  <c r="G75" i="1"/>
  <c r="F63" i="2"/>
  <c r="F37" i="2"/>
  <c r="H20" i="2"/>
  <c r="H16" i="2" s="1"/>
  <c r="F165" i="1"/>
  <c r="L166" i="1"/>
  <c r="J166" i="1"/>
  <c r="J124" i="1"/>
  <c r="F123" i="1"/>
  <c r="L124" i="1"/>
  <c r="G114" i="1"/>
  <c r="H114" i="1" s="1"/>
  <c r="J22" i="1"/>
  <c r="L22" i="1"/>
  <c r="H76" i="2"/>
  <c r="E34" i="2"/>
  <c r="G34" i="2" s="1"/>
  <c r="G35" i="2"/>
  <c r="J186" i="1"/>
  <c r="L186" i="1"/>
  <c r="F153" i="1"/>
  <c r="L156" i="1"/>
  <c r="J156" i="1"/>
  <c r="L114" i="1"/>
  <c r="J114" i="1"/>
  <c r="G47" i="1"/>
  <c r="F75" i="1"/>
  <c r="L76" i="1"/>
  <c r="J76" i="1"/>
  <c r="I45" i="1"/>
  <c r="F58" i="2"/>
  <c r="H59" i="2"/>
  <c r="H58" i="2" s="1"/>
  <c r="H57" i="2" s="1"/>
  <c r="H42" i="2" s="1"/>
  <c r="E43" i="2"/>
  <c r="G46" i="2"/>
  <c r="F16" i="2"/>
  <c r="F29" i="2"/>
  <c r="G29" i="2" s="1"/>
  <c r="G30" i="2"/>
  <c r="G67" i="2"/>
  <c r="J215" i="1"/>
  <c r="L178" i="1"/>
  <c r="F168" i="1"/>
  <c r="L169" i="1"/>
  <c r="J169" i="1"/>
  <c r="F161" i="1"/>
  <c r="L162" i="1"/>
  <c r="J162" i="1"/>
  <c r="G161" i="1"/>
  <c r="F64" i="1"/>
  <c r="L65" i="1"/>
  <c r="J65" i="1"/>
  <c r="L10" i="1"/>
  <c r="J10" i="1"/>
  <c r="F9" i="1"/>
  <c r="G74" i="2"/>
  <c r="G204" i="1"/>
  <c r="G214" i="1"/>
  <c r="G165" i="1"/>
  <c r="L99" i="1"/>
  <c r="J99" i="1"/>
  <c r="G110" i="1"/>
  <c r="I87" i="1"/>
  <c r="G10" i="1"/>
  <c r="H10" i="1" s="1"/>
  <c r="H69" i="2"/>
  <c r="G17" i="2"/>
  <c r="E16" i="2"/>
  <c r="J208" i="1"/>
  <c r="L208" i="1"/>
  <c r="I158" i="1"/>
  <c r="L144" i="1"/>
  <c r="J144" i="1"/>
  <c r="F143" i="1"/>
  <c r="I149" i="1"/>
  <c r="L80" i="1"/>
  <c r="J80" i="1"/>
  <c r="F92" i="1"/>
  <c r="L93" i="1"/>
  <c r="J93" i="1"/>
  <c r="L102" i="1"/>
  <c r="J102" i="1"/>
  <c r="G92" i="1"/>
  <c r="F88" i="1"/>
  <c r="L89" i="1"/>
  <c r="J89" i="1"/>
  <c r="F47" i="1"/>
  <c r="L53" i="1"/>
  <c r="J53" i="1"/>
  <c r="K45" i="1"/>
  <c r="K7" i="1" s="1"/>
  <c r="G64" i="1"/>
  <c r="Q204" i="1" l="1"/>
  <c r="O204" i="1"/>
  <c r="O64" i="1"/>
  <c r="Q64" i="1"/>
  <c r="Q161" i="1"/>
  <c r="O161" i="1"/>
  <c r="O174" i="1"/>
  <c r="Q174" i="1"/>
  <c r="O88" i="1"/>
  <c r="Q88" i="1"/>
  <c r="J214" i="1"/>
  <c r="Q214" i="1"/>
  <c r="O214" i="1"/>
  <c r="Q143" i="1"/>
  <c r="O143" i="1"/>
  <c r="O165" i="1"/>
  <c r="Q165" i="1"/>
  <c r="J204" i="1"/>
  <c r="Q92" i="1"/>
  <c r="O92" i="1"/>
  <c r="O75" i="1"/>
  <c r="Q75" i="1"/>
  <c r="O168" i="1"/>
  <c r="Q168" i="1"/>
  <c r="O110" i="1"/>
  <c r="Q110" i="1"/>
  <c r="J110" i="1"/>
  <c r="O150" i="1"/>
  <c r="Q150" i="1"/>
  <c r="O119" i="1"/>
  <c r="Q119" i="1"/>
  <c r="Q182" i="1"/>
  <c r="O182" i="1"/>
  <c r="O123" i="1"/>
  <c r="Q123" i="1"/>
  <c r="O33" i="1"/>
  <c r="Q33" i="1"/>
  <c r="O47" i="1"/>
  <c r="Q47" i="1"/>
  <c r="Q9" i="1"/>
  <c r="O9" i="1"/>
  <c r="O153" i="1"/>
  <c r="Q153" i="1"/>
  <c r="H10" i="2"/>
  <c r="H9" i="2" s="1"/>
  <c r="H5" i="2" s="1"/>
  <c r="M92" i="1"/>
  <c r="M64" i="1"/>
  <c r="L214" i="1"/>
  <c r="H214" i="1"/>
  <c r="M168" i="1"/>
  <c r="M186" i="1"/>
  <c r="M47" i="1"/>
  <c r="H33" i="1"/>
  <c r="M33" i="1"/>
  <c r="M10" i="1"/>
  <c r="H143" i="1"/>
  <c r="M143" i="1"/>
  <c r="H123" i="1"/>
  <c r="M123" i="1"/>
  <c r="I7" i="1"/>
  <c r="I6" i="1" s="1"/>
  <c r="H174" i="1"/>
  <c r="M174" i="1"/>
  <c r="M214" i="1"/>
  <c r="M110" i="1"/>
  <c r="H150" i="1"/>
  <c r="M150" i="1"/>
  <c r="H161" i="1"/>
  <c r="M161" i="1"/>
  <c r="H153" i="1"/>
  <c r="M153" i="1"/>
  <c r="F181" i="1"/>
  <c r="M182" i="1"/>
  <c r="H88" i="1"/>
  <c r="M88" i="1"/>
  <c r="H165" i="1"/>
  <c r="M165" i="1"/>
  <c r="M114" i="1"/>
  <c r="M75" i="1"/>
  <c r="M119" i="1"/>
  <c r="L204" i="1"/>
  <c r="M204" i="1"/>
  <c r="N5" i="1"/>
  <c r="N227" i="1" s="1"/>
  <c r="H47" i="1"/>
  <c r="J182" i="1"/>
  <c r="L182" i="1"/>
  <c r="H168" i="1"/>
  <c r="H119" i="1"/>
  <c r="H92" i="1"/>
  <c r="H64" i="1"/>
  <c r="H186" i="1"/>
  <c r="H75" i="1"/>
  <c r="H182" i="1"/>
  <c r="H204" i="1"/>
  <c r="H110" i="1"/>
  <c r="I148" i="1"/>
  <c r="E5" i="1"/>
  <c r="E227" i="1" s="1"/>
  <c r="P5" i="1"/>
  <c r="P227" i="1" s="1"/>
  <c r="L153" i="1"/>
  <c r="J153" i="1"/>
  <c r="L88" i="1"/>
  <c r="J88" i="1"/>
  <c r="L143" i="1"/>
  <c r="J143" i="1"/>
  <c r="F126" i="1"/>
  <c r="L64" i="1"/>
  <c r="J64" i="1"/>
  <c r="L161" i="1"/>
  <c r="J161" i="1"/>
  <c r="F160" i="1"/>
  <c r="G181" i="1"/>
  <c r="L119" i="1"/>
  <c r="F118" i="1"/>
  <c r="J119" i="1"/>
  <c r="L47" i="1"/>
  <c r="J47" i="1"/>
  <c r="F46" i="1"/>
  <c r="G16" i="2"/>
  <c r="L75" i="1"/>
  <c r="J75" i="1"/>
  <c r="F74" i="1"/>
  <c r="G91" i="1"/>
  <c r="F57" i="2"/>
  <c r="G58" i="2"/>
  <c r="G164" i="1"/>
  <c r="K110" i="1"/>
  <c r="L111" i="1"/>
  <c r="G118" i="1"/>
  <c r="L92" i="1"/>
  <c r="F91" i="1"/>
  <c r="J92" i="1"/>
  <c r="G9" i="1"/>
  <c r="H9" i="1" s="1"/>
  <c r="G160" i="1"/>
  <c r="J123" i="1"/>
  <c r="L123" i="1"/>
  <c r="L174" i="1"/>
  <c r="J174" i="1"/>
  <c r="F173" i="1"/>
  <c r="G63" i="2"/>
  <c r="F149" i="1"/>
  <c r="L150" i="1"/>
  <c r="J150" i="1"/>
  <c r="L9" i="1"/>
  <c r="F8" i="1"/>
  <c r="J9" i="1"/>
  <c r="G43" i="2"/>
  <c r="E42" i="2"/>
  <c r="G46" i="1"/>
  <c r="G74" i="1"/>
  <c r="L33" i="1"/>
  <c r="J33" i="1"/>
  <c r="F28" i="2"/>
  <c r="G28" i="2" s="1"/>
  <c r="L168" i="1"/>
  <c r="J168" i="1"/>
  <c r="F164" i="1"/>
  <c r="J165" i="1"/>
  <c r="L165" i="1"/>
  <c r="E27" i="2"/>
  <c r="E10" i="2" s="1"/>
  <c r="Q173" i="1" l="1"/>
  <c r="O173" i="1"/>
  <c r="M91" i="1"/>
  <c r="O91" i="1"/>
  <c r="Q91" i="1"/>
  <c r="O74" i="1"/>
  <c r="Q74" i="1"/>
  <c r="O118" i="1"/>
  <c r="Q118" i="1"/>
  <c r="O8" i="1"/>
  <c r="Q8" i="1"/>
  <c r="F180" i="1"/>
  <c r="L180" i="1" s="1"/>
  <c r="O181" i="1"/>
  <c r="Q181" i="1"/>
  <c r="Q160" i="1"/>
  <c r="O160" i="1"/>
  <c r="O149" i="1"/>
  <c r="Q149" i="1"/>
  <c r="O126" i="1"/>
  <c r="Q126" i="1"/>
  <c r="O46" i="1"/>
  <c r="Q46" i="1"/>
  <c r="Q164" i="1"/>
  <c r="O164" i="1"/>
  <c r="M181" i="1"/>
  <c r="M118" i="1"/>
  <c r="M9" i="1"/>
  <c r="H164" i="1"/>
  <c r="M164" i="1"/>
  <c r="L181" i="1"/>
  <c r="J181" i="1"/>
  <c r="M46" i="1"/>
  <c r="H149" i="1"/>
  <c r="M149" i="1"/>
  <c r="M74" i="1"/>
  <c r="H181" i="1"/>
  <c r="H173" i="1"/>
  <c r="M173" i="1"/>
  <c r="H126" i="1"/>
  <c r="M126" i="1"/>
  <c r="H160" i="1"/>
  <c r="M160" i="1"/>
  <c r="I5" i="1"/>
  <c r="I227" i="1" s="1"/>
  <c r="H74" i="1"/>
  <c r="H46" i="1"/>
  <c r="F87" i="1"/>
  <c r="H91" i="1"/>
  <c r="H118" i="1"/>
  <c r="E9" i="2"/>
  <c r="L118" i="1"/>
  <c r="J118" i="1"/>
  <c r="G159" i="1"/>
  <c r="L110" i="1"/>
  <c r="K87" i="1"/>
  <c r="K6" i="1" s="1"/>
  <c r="G87" i="1"/>
  <c r="L8" i="1"/>
  <c r="J8" i="1"/>
  <c r="L149" i="1"/>
  <c r="J149" i="1"/>
  <c r="L74" i="1"/>
  <c r="J74" i="1"/>
  <c r="L160" i="1"/>
  <c r="J160" i="1"/>
  <c r="F159" i="1"/>
  <c r="G45" i="1"/>
  <c r="G8" i="1"/>
  <c r="H8" i="1" s="1"/>
  <c r="L164" i="1"/>
  <c r="J164" i="1"/>
  <c r="F27" i="2"/>
  <c r="L126" i="1"/>
  <c r="J126" i="1"/>
  <c r="L173" i="1"/>
  <c r="J173" i="1"/>
  <c r="L91" i="1"/>
  <c r="J91" i="1"/>
  <c r="L46" i="1"/>
  <c r="J46" i="1"/>
  <c r="F45" i="1"/>
  <c r="G57" i="2"/>
  <c r="F42" i="2"/>
  <c r="G180" i="1"/>
  <c r="O159" i="1" l="1"/>
  <c r="Q159" i="1"/>
  <c r="O45" i="1"/>
  <c r="Q45" i="1"/>
  <c r="O87" i="1"/>
  <c r="Q87" i="1"/>
  <c r="Q180" i="1"/>
  <c r="O180" i="1"/>
  <c r="J180" i="1"/>
  <c r="M180" i="1"/>
  <c r="M45" i="1"/>
  <c r="J87" i="1"/>
  <c r="M87" i="1"/>
  <c r="M8" i="1"/>
  <c r="H159" i="1"/>
  <c r="M159" i="1"/>
  <c r="H87" i="1"/>
  <c r="F7" i="1"/>
  <c r="H45" i="1"/>
  <c r="H180" i="1"/>
  <c r="F10" i="2"/>
  <c r="K5" i="1"/>
  <c r="K227" i="1" s="1"/>
  <c r="E5" i="2"/>
  <c r="L159" i="1"/>
  <c r="J159" i="1"/>
  <c r="F158" i="1"/>
  <c r="G7" i="1"/>
  <c r="G158" i="1"/>
  <c r="G42" i="2"/>
  <c r="L45" i="1"/>
  <c r="J45" i="1"/>
  <c r="G27" i="2"/>
  <c r="L87" i="1"/>
  <c r="O158" i="1" l="1"/>
  <c r="Q158" i="1"/>
  <c r="O7" i="1"/>
  <c r="Q7" i="1"/>
  <c r="J7" i="1"/>
  <c r="M7" i="1"/>
  <c r="H158" i="1"/>
  <c r="M158" i="1"/>
  <c r="F6" i="1"/>
  <c r="H7" i="1"/>
  <c r="L7" i="1"/>
  <c r="L158" i="1"/>
  <c r="J158" i="1"/>
  <c r="F148" i="1"/>
  <c r="G6" i="1"/>
  <c r="F9" i="2"/>
  <c r="G10" i="2"/>
  <c r="G148" i="1"/>
  <c r="Q148" i="1" l="1"/>
  <c r="O148" i="1"/>
  <c r="O6" i="1"/>
  <c r="Q6" i="1"/>
  <c r="H6" i="1"/>
  <c r="M6" i="1"/>
  <c r="M148" i="1"/>
  <c r="L6" i="1"/>
  <c r="J6" i="1"/>
  <c r="H148" i="1"/>
  <c r="F5" i="1"/>
  <c r="F5" i="2"/>
  <c r="G9" i="2"/>
  <c r="L148" i="1"/>
  <c r="J148" i="1"/>
  <c r="G5" i="1"/>
  <c r="O5" i="1" l="1"/>
  <c r="Q5" i="1"/>
  <c r="F227" i="1"/>
  <c r="M5" i="1"/>
  <c r="L5" i="1"/>
  <c r="J5" i="1"/>
  <c r="H5" i="1"/>
  <c r="G227" i="1"/>
  <c r="H1" i="2"/>
  <c r="G5" i="2"/>
  <c r="O227" i="1" l="1"/>
  <c r="Q227" i="1"/>
  <c r="M227" i="1"/>
  <c r="H227" i="1"/>
  <c r="J227" i="1"/>
  <c r="E85" i="2"/>
  <c r="L227" i="1"/>
  <c r="K1" i="1"/>
</calcChain>
</file>

<file path=xl/sharedStrings.xml><?xml version="1.0" encoding="utf-8"?>
<sst xmlns="http://schemas.openxmlformats.org/spreadsheetml/2006/main" count="929" uniqueCount="543">
  <si>
    <t>Proyección de Cierre 2025 - Gastos</t>
  </si>
  <si>
    <t>Ejecución a 31 de octubre de 2025</t>
  </si>
  <si>
    <t>A/D</t>
  </si>
  <si>
    <t>Codigo Entidad</t>
  </si>
  <si>
    <t>Descripcion</t>
  </si>
  <si>
    <t>Presupuesto Inicial</t>
  </si>
  <si>
    <t>Compromisos</t>
  </si>
  <si>
    <t>Giros</t>
  </si>
  <si>
    <t>% Comp</t>
  </si>
  <si>
    <t>% Giros</t>
  </si>
  <si>
    <t>% Cxp</t>
  </si>
  <si>
    <t>A</t>
  </si>
  <si>
    <t>4.2</t>
  </si>
  <si>
    <t>Gastos</t>
  </si>
  <si>
    <t>4.2.1</t>
  </si>
  <si>
    <t>Funcionamiento</t>
  </si>
  <si>
    <t>4.2.1.1</t>
  </si>
  <si>
    <t>Gastos de personal</t>
  </si>
  <si>
    <t>4.2.1.1.01</t>
  </si>
  <si>
    <t>Planta de personal permanente</t>
  </si>
  <si>
    <t>4.2.1.1.01.01</t>
  </si>
  <si>
    <t>Factores constitutivos de salario</t>
  </si>
  <si>
    <t>4.2.1.1.01.01.001</t>
  </si>
  <si>
    <t>Factores salariales comunes</t>
  </si>
  <si>
    <t>D</t>
  </si>
  <si>
    <t>4.2.1.1.01.01.001.01</t>
  </si>
  <si>
    <t>Sueldo básico</t>
  </si>
  <si>
    <t>4.2.1.1.01.01.001.02</t>
  </si>
  <si>
    <t>Horas extras, dominicales, festivos y recargos</t>
  </si>
  <si>
    <t>4.2.1.1.01.01.001.04</t>
  </si>
  <si>
    <t>Subsidio de alimentación</t>
  </si>
  <si>
    <t>4.2.1.1.01.01.001.05</t>
  </si>
  <si>
    <t>Auxilio de transporte</t>
  </si>
  <si>
    <t>4.2.1.1.01.01.001.06</t>
  </si>
  <si>
    <t>Prima de servicio</t>
  </si>
  <si>
    <t>4.2.1.1.01.01.001.07</t>
  </si>
  <si>
    <t>Bonificación por servicios prestados</t>
  </si>
  <si>
    <t>4.2.1.1.01.01.001.08</t>
  </si>
  <si>
    <t>Prestaciones sociales</t>
  </si>
  <si>
    <t>4.2.1.1.01.01.001.08.01</t>
  </si>
  <si>
    <t>Prima de navidad</t>
  </si>
  <si>
    <t>4.2.1.1.01.01.001.08.02</t>
  </si>
  <si>
    <t>Prima de vacaciones</t>
  </si>
  <si>
    <t>4.2.1.1.01.01.001.09</t>
  </si>
  <si>
    <t>Prima técnica salarial</t>
  </si>
  <si>
    <t>4.2.1.1.01.01.001.10</t>
  </si>
  <si>
    <t>Viáticos de los funcionarios en comisión</t>
  </si>
  <si>
    <t>4.2.1.1.01.01.002</t>
  </si>
  <si>
    <t>Factores salariales especiales</t>
  </si>
  <si>
    <t>4.2.1.1.01.01.002.21</t>
  </si>
  <si>
    <t>Quinquenios</t>
  </si>
  <si>
    <t>4.2.1.1.01.01.002.21.02</t>
  </si>
  <si>
    <t>Beneficios a los empleados a largo plazo</t>
  </si>
  <si>
    <t>4.2.1.1.01.02</t>
  </si>
  <si>
    <t>Contribuciones inherentes a la nómina</t>
  </si>
  <si>
    <t>4.2.1.1.01.02.001</t>
  </si>
  <si>
    <t>Aportes a la seguridad social en pensiones</t>
  </si>
  <si>
    <t>4.2.1.1.01.02.002</t>
  </si>
  <si>
    <t>Aportes a la seguridad social en salud</t>
  </si>
  <si>
    <t>4.2.1.1.01.02.003</t>
  </si>
  <si>
    <t>Aportes de cesantías</t>
  </si>
  <si>
    <t>4.2.1.1.01.02.004</t>
  </si>
  <si>
    <t>Aportes a cajas de compensación familiar</t>
  </si>
  <si>
    <t>4.2.1.1.01.02.005</t>
  </si>
  <si>
    <t>Aportes generales al sistema de riesgos laborales</t>
  </si>
  <si>
    <t>4.2.1.1.01.02.006</t>
  </si>
  <si>
    <t>Aportes al ICBF</t>
  </si>
  <si>
    <t>4.2.1.1.01.02.007</t>
  </si>
  <si>
    <t>Aportes al SENA</t>
  </si>
  <si>
    <t>4.2.1.1.01.03</t>
  </si>
  <si>
    <t>Remuneraciones no constitutivas de factor salarial</t>
  </si>
  <si>
    <t>4.2.1.1.01.03.001</t>
  </si>
  <si>
    <t>4.2.1.1.01.03.001.01</t>
  </si>
  <si>
    <t>Vacaciones</t>
  </si>
  <si>
    <t>4.2.1.1.01.03.001.02</t>
  </si>
  <si>
    <t>Indemnización por vacaciones</t>
  </si>
  <si>
    <t>4.2.1.1.01.03.001.03</t>
  </si>
  <si>
    <t>Bonificación especial de recreación</t>
  </si>
  <si>
    <t>4.2.1.1.01.03.069</t>
  </si>
  <si>
    <t>Apoyo de sostenimiento aprendices SENA</t>
  </si>
  <si>
    <t>4.2.1.1.01.03.099</t>
  </si>
  <si>
    <t>Bonificacion Sindical</t>
  </si>
  <si>
    <t>4.2.1.1.01.03.111</t>
  </si>
  <si>
    <t>Auxilios Educativos</t>
  </si>
  <si>
    <t>4.2.1.1.01.03.115</t>
  </si>
  <si>
    <t>Prima compensatoria</t>
  </si>
  <si>
    <t>4.2.1.1.01.03.116</t>
  </si>
  <si>
    <t>Bonificación por Alto Riesgo</t>
  </si>
  <si>
    <t>4.2.1.1.01.03.117</t>
  </si>
  <si>
    <t>Prima Especial</t>
  </si>
  <si>
    <t>4.2.1.1.01.03.121</t>
  </si>
  <si>
    <t>Bonificación permanente extralegal</t>
  </si>
  <si>
    <t>4.2.1.1.02</t>
  </si>
  <si>
    <t>Personal supernumerario y planta temporal</t>
  </si>
  <si>
    <t>4.2.1.1.02.01</t>
  </si>
  <si>
    <t>4.2.1.1.02.01.001</t>
  </si>
  <si>
    <t>4.2.1.1.02.01.001.01</t>
  </si>
  <si>
    <t>4.2.1.1.02.01.001.02</t>
  </si>
  <si>
    <t>4.2.1.1.02.01.001.04</t>
  </si>
  <si>
    <t>4.2.1.1.02.01.001.05</t>
  </si>
  <si>
    <t>4.2.1.1.02.01.001.06</t>
  </si>
  <si>
    <t>4.2.1.1.02.01.001.08</t>
  </si>
  <si>
    <t>4.2.1.1.02.01.001.08.01</t>
  </si>
  <si>
    <t>4.2.1.1.02.01.001.08.02</t>
  </si>
  <si>
    <t>4.2.1.1.02.02</t>
  </si>
  <si>
    <t>4.2.1.1.02.02.001</t>
  </si>
  <si>
    <t>4.2.1.1.02.02.002</t>
  </si>
  <si>
    <t>4.2.1.1.02.02.003</t>
  </si>
  <si>
    <t>4.2.1.1.02.02.004</t>
  </si>
  <si>
    <t>4.2.1.1.02.02.005</t>
  </si>
  <si>
    <t>4.2.1.1.02.02.006</t>
  </si>
  <si>
    <t>4.2.1.1.02.02.007</t>
  </si>
  <si>
    <t>4.2.1.1.02.03</t>
  </si>
  <si>
    <t>4.2.1.1.02.03.001</t>
  </si>
  <si>
    <t>4.2.1.1.02.03.001.01</t>
  </si>
  <si>
    <t>4.2.1.1.02.03.001.02</t>
  </si>
  <si>
    <t>4.2.1.1.02.03.036</t>
  </si>
  <si>
    <t>4.2.1.1.02.03.036.02</t>
  </si>
  <si>
    <t xml:space="preserve">Beneficios a los empleados a largo plazo </t>
  </si>
  <si>
    <t>4.2.1.1.02.03.092</t>
  </si>
  <si>
    <t>Bonificación Sindical</t>
  </si>
  <si>
    <t>4.2.1.1.02.03.104</t>
  </si>
  <si>
    <t>4.2.1.1.02.03.108</t>
  </si>
  <si>
    <t>4.2.1.1.02.03.114</t>
  </si>
  <si>
    <t>4.2.1.2</t>
  </si>
  <si>
    <t>Adquisición de bienes y servicios</t>
  </si>
  <si>
    <t>4.2.1.2.02</t>
  </si>
  <si>
    <t>Adquisiciones diferentes de activos</t>
  </si>
  <si>
    <t>4.2.1.2.02.01</t>
  </si>
  <si>
    <t>Materiales y suministros</t>
  </si>
  <si>
    <t>4.2.1.2.02.01.002</t>
  </si>
  <si>
    <t>Productos alimenticios, bebidas y tabaco; textiles, prendas de vestir y productos de cuero</t>
  </si>
  <si>
    <t>4.2.1.2.02.01.003</t>
  </si>
  <si>
    <t>Otros bienes transportables (excepto productos metálicos, maquinaria y equipo)</t>
  </si>
  <si>
    <t>4.2.1.2.02.01.004</t>
  </si>
  <si>
    <t>Productos metálicos, maquinaria y equipo</t>
  </si>
  <si>
    <t>4.2.1.2.02.02</t>
  </si>
  <si>
    <t>Adquisición de servicios</t>
  </si>
  <si>
    <t>4.2.1.2.02.02.005</t>
  </si>
  <si>
    <t>Construcción y servicios de la construcción</t>
  </si>
  <si>
    <t>4.2.1.2.02.02.006</t>
  </si>
  <si>
    <t>Comercio y distribución; alojamiento; servicios de suministro de comidas y bebidas; servicios de transporte; y servicios de distribución de electricidad, gas y agua</t>
  </si>
  <si>
    <t>4.2.1.2.02.02.007</t>
  </si>
  <si>
    <t>Servicios financieros y servicios conexos; servicios inmobiliarios; y servicios de arrendamiento y leasing</t>
  </si>
  <si>
    <t>4.2.1.2.02.02.008</t>
  </si>
  <si>
    <t>Servicios prestados a las empresas y servicios de producción</t>
  </si>
  <si>
    <t>4.2.1.2.02.02.009</t>
  </si>
  <si>
    <t>Servicios para la comunidad, sociales y personales</t>
  </si>
  <si>
    <t>4.2.1.2.02.02.010</t>
  </si>
  <si>
    <t>4.2.1.3</t>
  </si>
  <si>
    <t>Transferencias corrientes</t>
  </si>
  <si>
    <t>4.2.1.3.05</t>
  </si>
  <si>
    <t>A entidades del gobierno</t>
  </si>
  <si>
    <t>4.2.1.3.05.09</t>
  </si>
  <si>
    <t>A otras entidades del gobierno general</t>
  </si>
  <si>
    <t>4.2.1.3.05.09.004</t>
  </si>
  <si>
    <t>Transferencias de excedentes financieros del EOP</t>
  </si>
  <si>
    <t>4.2.1.3.07</t>
  </si>
  <si>
    <t>Prestaciones para cubrir riesgos sociales</t>
  </si>
  <si>
    <t>4.2.1.3.07.02</t>
  </si>
  <si>
    <t>Prestaciones sociales relacionadas con el empleo</t>
  </si>
  <si>
    <t>4.2.1.3.07.02.001</t>
  </si>
  <si>
    <t>Mesadas pensionales (de pensiones)</t>
  </si>
  <si>
    <t>4.2.1.3.07.02.001.02</t>
  </si>
  <si>
    <t>Mesadas pensionales a cargo de la entidad (de pensiones)</t>
  </si>
  <si>
    <t>4.2.1.3.07.02.002</t>
  </si>
  <si>
    <t>Cuotas partes pensionales (de pensiones)</t>
  </si>
  <si>
    <t>4.2.1.3.07.02.002.02</t>
  </si>
  <si>
    <t>Cuotas partes pensionales a cargo de la entidad (de pensiones)</t>
  </si>
  <si>
    <t>4.2.1.3.07.02.003</t>
  </si>
  <si>
    <t>Bonos pensionales (de pensiones)</t>
  </si>
  <si>
    <t>4.2.1.3.07.02.003.01</t>
  </si>
  <si>
    <t>Bonos pensionales con cargo a reservas (de pensiones)</t>
  </si>
  <si>
    <t>4.2.1.3.07.02.010</t>
  </si>
  <si>
    <t>Incapacidades y licencias de maternidad y paternidad (no de pensiones)</t>
  </si>
  <si>
    <t>4.2.1.3.07.02.010.01</t>
  </si>
  <si>
    <t>Incapacidades (no de pensiones)</t>
  </si>
  <si>
    <t>4.2.1.3.07.02.010.02</t>
  </si>
  <si>
    <t>Licencias de maternidad y paternidad (no de pensiones)</t>
  </si>
  <si>
    <t>4.2.1.3.07.02.012</t>
  </si>
  <si>
    <t>Auxilios funerarios</t>
  </si>
  <si>
    <t>4.2.1.3.07.02.012.02</t>
  </si>
  <si>
    <t>Auxilios funerarios a cargo de la entidad</t>
  </si>
  <si>
    <t>4.2.1.3.07.02.013</t>
  </si>
  <si>
    <t>Aporte previsión social servicios médicos (Otras prestaciones de jubilación)</t>
  </si>
  <si>
    <t>4.2.1.3.07.02.023</t>
  </si>
  <si>
    <t>Indemnizaciones (no de pensiones)</t>
  </si>
  <si>
    <t>4.2.1.3.07.02.030</t>
  </si>
  <si>
    <t>Auxilio sindical (no de pensiones)</t>
  </si>
  <si>
    <t>4.2.1.3.07.02.097</t>
  </si>
  <si>
    <t>Auxilios Médicos</t>
  </si>
  <si>
    <t>4.2.1.3.07.02.098</t>
  </si>
  <si>
    <t>4.2.1.3.10</t>
  </si>
  <si>
    <t xml:space="preserve">Compensaciones corrientes </t>
  </si>
  <si>
    <t>4.2.1.3.11</t>
  </si>
  <si>
    <t>Recursos del Sistema de Seguridad Social Integral</t>
  </si>
  <si>
    <t>4.2.1.3.11.02</t>
  </si>
  <si>
    <t>Sistema general de pensiones</t>
  </si>
  <si>
    <t>4.2.1.3.11.02.001</t>
  </si>
  <si>
    <t>Capitalización de patrimonios autónomos pensionales</t>
  </si>
  <si>
    <t>4.2.1.3.11.02.001.02</t>
  </si>
  <si>
    <t>Capitalización de otros patrimonios autónomos pensionales</t>
  </si>
  <si>
    <t>4.2.1.3.13</t>
  </si>
  <si>
    <t>Sentencias y conciliaciones</t>
  </si>
  <si>
    <t>4.2.1.3.13.01</t>
  </si>
  <si>
    <t>Fallos nacionales</t>
  </si>
  <si>
    <t>4.2.1.3.13.01.001</t>
  </si>
  <si>
    <t>Sentencias</t>
  </si>
  <si>
    <t>4.2.1.3.13.01.002</t>
  </si>
  <si>
    <t>Conciliaciones</t>
  </si>
  <si>
    <t>4.2.1.6</t>
  </si>
  <si>
    <t>Adquisición de activos financieros</t>
  </si>
  <si>
    <t>4.2.1.6.01</t>
  </si>
  <si>
    <t>Concesión de préstamos</t>
  </si>
  <si>
    <t>4.2.1.6.01.04</t>
  </si>
  <si>
    <t>A personas naturales</t>
  </si>
  <si>
    <t>4.2.1.6.01.04.002</t>
  </si>
  <si>
    <t>Crédito hipotecario para sus empleados</t>
  </si>
  <si>
    <t>4.2.1.6.01.04.003</t>
  </si>
  <si>
    <t>Fondo de préstamos</t>
  </si>
  <si>
    <t>4.2.1.7</t>
  </si>
  <si>
    <t>Disminución de pasivos</t>
  </si>
  <si>
    <t>4.2.1.7.01</t>
  </si>
  <si>
    <t>Cesantías</t>
  </si>
  <si>
    <t>4.2.1.7.01.01</t>
  </si>
  <si>
    <t>Cesantías definitivas</t>
  </si>
  <si>
    <t>4.2.1.8</t>
  </si>
  <si>
    <t>Gastos por tributos, tasas, contribuciones, multas, sanciones e intereses de mora</t>
  </si>
  <si>
    <t>4.2.1.8.01</t>
  </si>
  <si>
    <t>Impuestos</t>
  </si>
  <si>
    <t>4.2.1.8.01.01</t>
  </si>
  <si>
    <t>Impuesto sobre la renta y complementarios</t>
  </si>
  <si>
    <t>4.2.1.8.01.14</t>
  </si>
  <si>
    <t>Gravamen a los movimientos financieros</t>
  </si>
  <si>
    <t>4.2.1.8.01.51</t>
  </si>
  <si>
    <t>Impuesto sobre vehículos automotores</t>
  </si>
  <si>
    <t>4.2.1.8.01.52</t>
  </si>
  <si>
    <t>Impuesto predial unificado</t>
  </si>
  <si>
    <t>4.2.1.8.01.53</t>
  </si>
  <si>
    <t>Impuesto de registro</t>
  </si>
  <si>
    <t>4.2.1.8.01.54</t>
  </si>
  <si>
    <t>Impuesto de industria y comercio</t>
  </si>
  <si>
    <t>4.2.1.8.01.55</t>
  </si>
  <si>
    <t>Impuesto sobre delineación urbana</t>
  </si>
  <si>
    <t>4.2.1.8.01.56</t>
  </si>
  <si>
    <t>Impuesto de alumbrado público</t>
  </si>
  <si>
    <t>4.2.1.8.01.57</t>
  </si>
  <si>
    <t>Sobretasa bomberil</t>
  </si>
  <si>
    <t>4.2.1.8.01.61</t>
  </si>
  <si>
    <t>Impuesto a la publicidad exterior visual</t>
  </si>
  <si>
    <t>4.2.1.8.03</t>
  </si>
  <si>
    <t>Tasas y derechos administrativos</t>
  </si>
  <si>
    <t>4.2.1.8.04</t>
  </si>
  <si>
    <t>Contribuciones</t>
  </si>
  <si>
    <t>4.2.1.8.04.05</t>
  </si>
  <si>
    <t>Contribución - Superintendencia de Servicios Públicos Domiciliarios</t>
  </si>
  <si>
    <t>4.2.1.8.04.14</t>
  </si>
  <si>
    <t>Contribucion - Comité permanente de Estratificacion</t>
  </si>
  <si>
    <t>4.2.1.8.04.16</t>
  </si>
  <si>
    <t>Contribución Comisiones Regulación de Agua Potable y Saneamiento Básico - CRA</t>
  </si>
  <si>
    <t>4.2.1.8.05</t>
  </si>
  <si>
    <t>Multas, sanciones e intereses de mora</t>
  </si>
  <si>
    <t>4.2.1.8.05.01</t>
  </si>
  <si>
    <t>Multas y sanciones</t>
  </si>
  <si>
    <t>4.2.1.8.05.01.001</t>
  </si>
  <si>
    <t>Multas Superintendencias</t>
  </si>
  <si>
    <t>4.2.1.8.05.01.004</t>
  </si>
  <si>
    <t>Sanciones administrativas</t>
  </si>
  <si>
    <t>4.2.1.8.05.02</t>
  </si>
  <si>
    <t>Intereses de mora</t>
  </si>
  <si>
    <t>4.2.2</t>
  </si>
  <si>
    <t>Servicio de la deuda pública</t>
  </si>
  <si>
    <t>4.2.2.1</t>
  </si>
  <si>
    <t>Servicio de la deuda pública externa</t>
  </si>
  <si>
    <t>4.2.2.1.02</t>
  </si>
  <si>
    <t>Intereses</t>
  </si>
  <si>
    <t>4.2.2.1.02.02</t>
  </si>
  <si>
    <t>Préstamos</t>
  </si>
  <si>
    <t>4.2.2.1.02.02.004</t>
  </si>
  <si>
    <t>Organismos multilaterales</t>
  </si>
  <si>
    <t>4.2.2.1.03</t>
  </si>
  <si>
    <t>Comisiones y otros gastos</t>
  </si>
  <si>
    <t>4.2.2.1.03.01</t>
  </si>
  <si>
    <t>Títulos de deuda</t>
  </si>
  <si>
    <t>4.2.2.1.03.01.001</t>
  </si>
  <si>
    <t>Títulos valores</t>
  </si>
  <si>
    <t>4.2.2.1.03.02</t>
  </si>
  <si>
    <t>4.2.2.1.03.02.004</t>
  </si>
  <si>
    <t>4.2.2.2</t>
  </si>
  <si>
    <t>Servicio de la deuda pública interna</t>
  </si>
  <si>
    <t>4.2.2.2.01</t>
  </si>
  <si>
    <t>Principal</t>
  </si>
  <si>
    <t>4.2.2.2.01.02</t>
  </si>
  <si>
    <t>4.2.2.2.01.02.002</t>
  </si>
  <si>
    <t>Entidades financieras</t>
  </si>
  <si>
    <t>4.2.2.2.01.02.002.02</t>
  </si>
  <si>
    <t>Banca Comercial</t>
  </si>
  <si>
    <t>4.2.2.2.01.02.002.02.03</t>
  </si>
  <si>
    <t>Banca comercial</t>
  </si>
  <si>
    <t>4.2.2.2.02</t>
  </si>
  <si>
    <t>4.2.2.2.02.01</t>
  </si>
  <si>
    <t>4.2.2.2.02.01.001</t>
  </si>
  <si>
    <t>4.2.2.2.02.01.001.06</t>
  </si>
  <si>
    <t>Otros bonos y títulos emitidos</t>
  </si>
  <si>
    <t>4.2.2.2.02.02</t>
  </si>
  <si>
    <t>4.2.2.2.02.02.002</t>
  </si>
  <si>
    <t>4.2.2.2.02.02.002.02</t>
  </si>
  <si>
    <t>4.2.2.2.02.02.002.02.03</t>
  </si>
  <si>
    <t>4.2.2.2.02.02.002.03</t>
  </si>
  <si>
    <t>Banca de fomento</t>
  </si>
  <si>
    <t>4.2.2.2.03</t>
  </si>
  <si>
    <t>4.2.2.2.03.01</t>
  </si>
  <si>
    <t>4.2.2.2.03.01.001</t>
  </si>
  <si>
    <t>4.2.2.2.03.01.001.04</t>
  </si>
  <si>
    <t>4.2.2.2.03.02</t>
  </si>
  <si>
    <t>4.2.2.2.03.02.002</t>
  </si>
  <si>
    <t>4.2.2.2.03.02.002.02</t>
  </si>
  <si>
    <t>4.2.3</t>
  </si>
  <si>
    <t>Inversión</t>
  </si>
  <si>
    <t>4.2.3.01</t>
  </si>
  <si>
    <t>Directa</t>
  </si>
  <si>
    <t>4.2.3.01.17</t>
  </si>
  <si>
    <t>Bogotá Camina Segura</t>
  </si>
  <si>
    <t>4.2.3.01.17.32</t>
  </si>
  <si>
    <t>Ambiente y desarrollo sostenible</t>
  </si>
  <si>
    <t>4.2.3.01.17.3202</t>
  </si>
  <si>
    <t>Conservación de la biodiversidad y sus servicios ecosistémicos</t>
  </si>
  <si>
    <t>4.2.3.01.17.3202.20240221.01.000</t>
  </si>
  <si>
    <t>0221 - Mejoramiento hidráulico y recuperación ambiental de humedales, quebradas, ríos y cuencas abastecedoras en el área de cobertura de la Empresa de Acueducto y Alcantarillado de Bogotá D.C.</t>
  </si>
  <si>
    <t>4.2.3.01.17.40</t>
  </si>
  <si>
    <t>Vivienda, ciudad y territorio</t>
  </si>
  <si>
    <t>4.2.3.01.17.4003</t>
  </si>
  <si>
    <t>Acceso de la población a los servicios de agua potable y saneamiento básico</t>
  </si>
  <si>
    <t>4.2.3.01.17.4003.20200339.01.000</t>
  </si>
  <si>
    <t>0339 - Construcción de redes locales para el servicio de alcantarillado sanitario en el área de cobertura de la Empresa de Acueducto y Alcantarillado de Bogotá</t>
  </si>
  <si>
    <t>4.2.3.01.17.4003.20200340.01.000</t>
  </si>
  <si>
    <t>0340 - Construcción del sistema troncal y secundario de alcantarillado pluvial en el área de cobertura de la Empresa de Acueducto y Alcantarillado de Bogotá</t>
  </si>
  <si>
    <t>4.2.3.01.17.4003.20200342.01.000</t>
  </si>
  <si>
    <t>0342 - Renovación y/o reposición de los sistemas de abastecimiento, distribución matriz y red local de acueducto en el área de cobertura de la Empresa de Acueducto y Alcantarillado de Bogotá</t>
  </si>
  <si>
    <t>4.2.3.01.17.4003.20200344.01.000</t>
  </si>
  <si>
    <t>0344 - Renovación y/o reposición del sistema troncal, secundario y local de alcantarillado sanitario en el área de cobertura de la Empresa de Acueducto y Alcantarillado de Bogotá</t>
  </si>
  <si>
    <t>4.2.3.01.17.4003.20200346.01.000</t>
  </si>
  <si>
    <t>0346 - Renovación y/o reposición del sistema troncal, secundario y local de alcantarillado pluvial en el área de cobertura de la Empresa de Acueducto y Alcantarillado de Bogotá</t>
  </si>
  <si>
    <t>4.2.3.01.17.4003.20200351.01.000</t>
  </si>
  <si>
    <t>0351 - Construcción y expansión del sistema de abastecimiento y matriz de acueducto en el área de cobertura de la Empresa de Acueducto y Alcantarillado de Bogotá</t>
  </si>
  <si>
    <t>4.2.3.01.17.4003.20200352.01.000</t>
  </si>
  <si>
    <t>0352 - Construcción de redes locales para el servicio de acueducto en el área de cobertura de la Empresa de Acueducto y Alcantarillado de Bogotá</t>
  </si>
  <si>
    <t>4.2.3.01.17.4003.20200353.01.000</t>
  </si>
  <si>
    <t>0353 - Adecuación hidráulica y recuperación ambiental de humedales, quebradas, ríos y cuencas abastecedoras en el área de cobertura de la Empresa de Acueducto y Alcantarillado de Bogotá</t>
  </si>
  <si>
    <t>4.2.3.01.17.4003.20200355.01.000</t>
  </si>
  <si>
    <t>0355 - Construcción de redes locales para el servicio de alcantarillado pluvial en el área de cobertura de la Empresa de Acueducto y Alcantarillado de Bogotá</t>
  </si>
  <si>
    <t>4.2.3.01.17.4003.20200356.01.000</t>
  </si>
  <si>
    <t>0356 - Construcción del sistema troncal y secundario de alcantarillado sanitario en el área de cobertura de la Empresa de Acueducto y Alcantarillado de Bogotá</t>
  </si>
  <si>
    <t>4.2.3.01.17.4003.20200357.01.000</t>
  </si>
  <si>
    <t>0357 - Desarrollo de acciones para el fortalecimiento administrativo y operativo empresarial en el área de cobertura de la Empresa de Acueducto y Alcantarillado de Bogotá</t>
  </si>
  <si>
    <t>4.2.3.01.17.4003.20200358.01.000</t>
  </si>
  <si>
    <t>0358 - Adecuaciòn de las redes asociadas a la infraestructura vial en el área de cobertura de la Empresa de Acueducto y Alcantarillado de Bogotá</t>
  </si>
  <si>
    <t>4.2.3.01.17.4003.20240204.01.000</t>
  </si>
  <si>
    <t>0204 - Implementación de acciones para el saneamiento del río Bogotá en el área de cobertura de la Empresa de Acueducto y Alcantarillado de Bogotá D.C.</t>
  </si>
  <si>
    <t>4.2.3.01.17.4003.20240232.01.000</t>
  </si>
  <si>
    <t>0232 - Renovación de la infraestructura para la prestación de servicios de acueducto, alcantarillado pluvial y sanitario en el área de cobertura de la Empresa de Acueducto y Alcantarillado de Bogotá D.C.</t>
  </si>
  <si>
    <t>4.2.3.01.17.4003.20240234.01.000</t>
  </si>
  <si>
    <t>0234 - Implementación de acciones para el fortalecimiento administrativo y operativo de la Empresa de Acueducto y Alcantarillado de Bogotá D.C.</t>
  </si>
  <si>
    <t>4.2.3.01.17.4003.20240236.01.000</t>
  </si>
  <si>
    <t>0236 - Construcción de la infraestructura para la prestación de servicios de acueducto y alcantarillado en el área de cobertura de la Empresa de Acueducto y Alcantarillado de Bogotá D.C.</t>
  </si>
  <si>
    <t>4.2.3.4</t>
  </si>
  <si>
    <t>Transferencias de Capital</t>
  </si>
  <si>
    <t>4.2.3.3.05</t>
  </si>
  <si>
    <t>4.2.3.3.05.09</t>
  </si>
  <si>
    <t>4.2.3.3.05.09.054</t>
  </si>
  <si>
    <t>A establecimientos públicos y unidades administrativas especiales</t>
  </si>
  <si>
    <t>4.2.3.4.04</t>
  </si>
  <si>
    <t xml:space="preserve">Para la adquisición de activos no financieros </t>
  </si>
  <si>
    <t>EAAB</t>
  </si>
  <si>
    <t>T. Admón Cent. Rio B</t>
  </si>
  <si>
    <t>Cupo Global Convenio</t>
  </si>
  <si>
    <t>Fondo C X P Liberadas</t>
  </si>
  <si>
    <t>Fdo Equip Siniestrad</t>
  </si>
  <si>
    <t>Transferencias Otras Empresas</t>
  </si>
  <si>
    <t>4.2.4</t>
  </si>
  <si>
    <t>Gastos de operación comercial</t>
  </si>
  <si>
    <t>4.2.4.5</t>
  </si>
  <si>
    <t>Gastos de comercialización y producción</t>
  </si>
  <si>
    <t>4.2.4.5.01</t>
  </si>
  <si>
    <t>4.2.4.5.01.02</t>
  </si>
  <si>
    <t>4.2.4.5.01.03</t>
  </si>
  <si>
    <t>4.2.4.5.01.04</t>
  </si>
  <si>
    <t>4.2.4.5.02</t>
  </si>
  <si>
    <t>4.2.4.5.02.05</t>
  </si>
  <si>
    <t>4.2.4.5.02.06</t>
  </si>
  <si>
    <t>4.2.4.5.02.07</t>
  </si>
  <si>
    <t>4.2.4.5.02.08</t>
  </si>
  <si>
    <t>4.2.4.5.02.09</t>
  </si>
  <si>
    <t>4.3</t>
  </si>
  <si>
    <t>Disponibilidad Final</t>
  </si>
  <si>
    <t>Total Gastos + Disponibilidad Final</t>
  </si>
  <si>
    <t>Proyección de Cierre 2025 - Ingresos</t>
  </si>
  <si>
    <t>Recaudo Vs Ppto</t>
  </si>
  <si>
    <t>Presupuesto Ajustado</t>
  </si>
  <si>
    <t>Proyección Recaudo 2025</t>
  </si>
  <si>
    <t>% Recaudo</t>
  </si>
  <si>
    <t>4.1</t>
  </si>
  <si>
    <t>Ingresos</t>
  </si>
  <si>
    <t>4.1.0</t>
  </si>
  <si>
    <t>Disponibilidad Inicial</t>
  </si>
  <si>
    <t>4.1.0.02</t>
  </si>
  <si>
    <t>Bancos</t>
  </si>
  <si>
    <t>4.1.0.03</t>
  </si>
  <si>
    <t>Inversiones Temporales</t>
  </si>
  <si>
    <t>4.1.1</t>
  </si>
  <si>
    <t>Ingresos Corrientes</t>
  </si>
  <si>
    <t>4.1.1.02</t>
  </si>
  <si>
    <t>Ingresos no tributarios</t>
  </si>
  <si>
    <t>4.1.1.02.03</t>
  </si>
  <si>
    <t>4.1.1.02.03.001</t>
  </si>
  <si>
    <t>4.1.1.02.03.001.03</t>
  </si>
  <si>
    <t>Sanciones disciplinarias</t>
  </si>
  <si>
    <t>4.1.1.02.03.001.04</t>
  </si>
  <si>
    <t>Sanciones contractuales</t>
  </si>
  <si>
    <t>4.1.1.02.03.002</t>
  </si>
  <si>
    <t>4.1.1.02.05</t>
  </si>
  <si>
    <t>Venta de bienes y servicios</t>
  </si>
  <si>
    <t>4.1.1.02.05.001</t>
  </si>
  <si>
    <t>Ventas de establecimientos de mercado</t>
  </si>
  <si>
    <t>4.1.1.02.05.001.08</t>
  </si>
  <si>
    <t xml:space="preserve">Servicios prestados a las empresas y servicios de producción </t>
  </si>
  <si>
    <t>4.1.1.02.05.001.09</t>
  </si>
  <si>
    <t>4.1.1.02.05.002</t>
  </si>
  <si>
    <t>Ventas incidentales de establecimientos no de mercado</t>
  </si>
  <si>
    <t>4.1.1.02.05.002.01</t>
  </si>
  <si>
    <t>Minerales; electricidad, gas y agua</t>
  </si>
  <si>
    <t>4.1.1.02.05.002.03</t>
  </si>
  <si>
    <t>4.1.1.02.05.002.05</t>
  </si>
  <si>
    <t>4.1.1.02.05.002.06</t>
  </si>
  <si>
    <t>4.1.1.02.05.002.07</t>
  </si>
  <si>
    <t>4.1.1.02.05.002.08</t>
  </si>
  <si>
    <t>4.1.1.02.06</t>
  </si>
  <si>
    <t>4.1.1.02.06.007</t>
  </si>
  <si>
    <t>Subvenciones</t>
  </si>
  <si>
    <t>4.1.1.02.06.007.02</t>
  </si>
  <si>
    <t>Empresas públicas no financieras</t>
  </si>
  <si>
    <t>4.1.1.02.06.007.02.05</t>
  </si>
  <si>
    <t>Transferencia para subsidiar servicios públicos domiciliarios de agua potable y saneamiento básico</t>
  </si>
  <si>
    <t>4.1.1.02.06.007.02.05.01</t>
  </si>
  <si>
    <t>Subsidios de acueducto</t>
  </si>
  <si>
    <t>4.1.1.02.06.007.02.05.02</t>
  </si>
  <si>
    <t>Subsidios de alcantarillado</t>
  </si>
  <si>
    <t>4.1.1.02.06.007.02.05.04</t>
  </si>
  <si>
    <t>Mínimo vital</t>
  </si>
  <si>
    <t>4.1.1.02.06.008</t>
  </si>
  <si>
    <t>Diferentes de subvenciones</t>
  </si>
  <si>
    <t>4.1.1.02.06.008.03</t>
  </si>
  <si>
    <t>Distribución de agua; evacuación y tratamiento de aguas residuales, gestión de desechos y actividades de saneamiento ambiental</t>
  </si>
  <si>
    <t>4.1.1.02.06.008.03.99</t>
  </si>
  <si>
    <t>Transferencias a empresas del sector no clasificadas previamente</t>
  </si>
  <si>
    <t>4.1.1.02.06.010</t>
  </si>
  <si>
    <t>4.1.1.02.06.010.01</t>
  </si>
  <si>
    <t>4.1.1.02.06.010.01.01</t>
  </si>
  <si>
    <t>4.1.1.02.06.010.01.02</t>
  </si>
  <si>
    <t>4.1.1.02.06.010.01.03</t>
  </si>
  <si>
    <t>Laudos arbitrales</t>
  </si>
  <si>
    <t>4.1.2</t>
  </si>
  <si>
    <t>Recursos de capital</t>
  </si>
  <si>
    <t>4.1.2.01</t>
  </si>
  <si>
    <t>Disposición de activos</t>
  </si>
  <si>
    <t>4.1.2.01.01</t>
  </si>
  <si>
    <t>Disposición de activos financieros</t>
  </si>
  <si>
    <t>4.1.2.01.01.005</t>
  </si>
  <si>
    <t>Bonos y otros títulos emitidos</t>
  </si>
  <si>
    <t>4.1.2.01.02</t>
  </si>
  <si>
    <t>Disposición de activos no financieros</t>
  </si>
  <si>
    <t>4.1.2.01.02.001</t>
  </si>
  <si>
    <t>Disposición de activos fijos</t>
  </si>
  <si>
    <t>4.1.2.01.02.001.02</t>
  </si>
  <si>
    <t>Disposición de maquinaria y equipo (EMGESA- Estac Elevadora Canoas)</t>
  </si>
  <si>
    <t>4.1.2.01.02.003</t>
  </si>
  <si>
    <t>Disposición de activos no producidos</t>
  </si>
  <si>
    <t>4.1.2.01.02.003.01</t>
  </si>
  <si>
    <t>Disposición de  tierras y terrenos</t>
  </si>
  <si>
    <t>4.1.2.03</t>
  </si>
  <si>
    <t>Dividendos y utilidades por otras inversiones de capital</t>
  </si>
  <si>
    <t>4.1.2.03.04</t>
  </si>
  <si>
    <t>Inversiones patrimoniales no controladas</t>
  </si>
  <si>
    <t>4.1.2.05</t>
  </si>
  <si>
    <t>Rendimientos financieros</t>
  </si>
  <si>
    <t>4.1.2.05.02</t>
  </si>
  <si>
    <t>Depósitos</t>
  </si>
  <si>
    <t>4.1.2.05.03</t>
  </si>
  <si>
    <t>Valores distintos de acciones</t>
  </si>
  <si>
    <t>4.1.2.05.05</t>
  </si>
  <si>
    <t>Intereses por préstamos</t>
  </si>
  <si>
    <t>4.1.2.06</t>
  </si>
  <si>
    <t>Recursos de crédito externo</t>
  </si>
  <si>
    <t>4.1.2.06.01</t>
  </si>
  <si>
    <t>Recursos de contratos de empréstitos externos</t>
  </si>
  <si>
    <t>4.1.2.06.01.004</t>
  </si>
  <si>
    <t>4.1.2.06.01.004.01</t>
  </si>
  <si>
    <t>BID</t>
  </si>
  <si>
    <t>4.1.2.06.01.004.02</t>
  </si>
  <si>
    <t>BIRF</t>
  </si>
  <si>
    <t>4.1.2.06.01.004.03</t>
  </si>
  <si>
    <t>CAF</t>
  </si>
  <si>
    <t>4.1.2.07</t>
  </si>
  <si>
    <t>Recursos de crédito interno</t>
  </si>
  <si>
    <t>4.1.2.07.01</t>
  </si>
  <si>
    <t>Recursos de contratos de empréstitos internos</t>
  </si>
  <si>
    <t>4.1.2.07.01.001</t>
  </si>
  <si>
    <t>4.1.2.07.01.003</t>
  </si>
  <si>
    <t>4.1.2.07.02</t>
  </si>
  <si>
    <t>4.1.2.07.02.002</t>
  </si>
  <si>
    <t>4.1.2.08</t>
  </si>
  <si>
    <t>Transferencias de capital</t>
  </si>
  <si>
    <t>4.1.2.08.02</t>
  </si>
  <si>
    <t>Indemnizaciones relacionadas con seguros no de vida</t>
  </si>
  <si>
    <t>4.1.2.08.03</t>
  </si>
  <si>
    <t>Compensaciones de capital</t>
  </si>
  <si>
    <t>4.1.2.08.03.001</t>
  </si>
  <si>
    <t>Resarcimiento por procesos de gestión fiscal</t>
  </si>
  <si>
    <t>4.1.2.08.03.002</t>
  </si>
  <si>
    <t>Compensación por daños a la propiedad</t>
  </si>
  <si>
    <t>4.1.2.08.06</t>
  </si>
  <si>
    <t>De otras entidades del gobierno general</t>
  </si>
  <si>
    <t>4.1.2.08.06.002</t>
  </si>
  <si>
    <t>Condicionadas a la adquisición de un activo</t>
  </si>
  <si>
    <t>4.1.2.09</t>
  </si>
  <si>
    <t>Recuperación de cartera - préstamos</t>
  </si>
  <si>
    <t>4.1.2.09.03</t>
  </si>
  <si>
    <t>De personas naturales</t>
  </si>
  <si>
    <t>4.1.2.09.05</t>
  </si>
  <si>
    <t>Recuperación cuotas partes pensionales</t>
  </si>
  <si>
    <t>4.1.2.13</t>
  </si>
  <si>
    <t>Reintegros y otros recursos no apropiados</t>
  </si>
  <si>
    <t>4.1.2.13.01</t>
  </si>
  <si>
    <t>Reintegros</t>
  </si>
  <si>
    <t>4.1.2.13.02</t>
  </si>
  <si>
    <t>Recursos no Apropiados</t>
  </si>
  <si>
    <t>Proyección de Cierre 2025</t>
  </si>
  <si>
    <t>Cuentas Por Pagar</t>
  </si>
  <si>
    <t>Saldos Ppto</t>
  </si>
  <si>
    <t xml:space="preserve">Recaudo </t>
  </si>
  <si>
    <t>Recaudo Vs Proyección</t>
  </si>
  <si>
    <t>Giros Vs Proyección</t>
  </si>
  <si>
    <t>Compromisos Vs Proyección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</si>
</sst>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,,"/>
  </numFmts>
  <fonts count="15" x14ac:knownFonts="1"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rgb="FFFF0000"/>
      <name val="Arial"/>
      <family val="2"/>
    </font>
    <font>
      <b/>
      <sz val="8"/>
      <color rgb="FFFF0000"/>
      <name val="Arial"/>
      <family val="2"/>
    </font>
    <font>
      <b/>
      <sz val="8"/>
      <color theme="1"/>
      <name val="Arial"/>
      <family val="2"/>
    </font>
    <font>
      <b/>
      <sz val="7"/>
      <color theme="1"/>
      <name val="Arial"/>
      <family val="2"/>
    </font>
    <font>
      <b/>
      <sz val="7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8"/>
      <color rgb="FF0000FF"/>
      <name val="Arial"/>
      <family val="2"/>
    </font>
    <font>
      <i/>
      <sz val="8"/>
      <color theme="1"/>
      <name val="Arial"/>
      <family val="2"/>
    </font>
    <font>
      <b/>
      <i/>
      <sz val="8"/>
      <color theme="1"/>
      <name val="Arial"/>
      <family val="2"/>
    </font>
    <font>
      <b/>
      <sz val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499984740745262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499984740745262"/>
      </top>
      <bottom/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4" tint="0.59996337778862885"/>
      </bottom>
      <diagonal/>
    </border>
    <border>
      <left style="thin">
        <color theme="0" tint="-0.499984740745262"/>
      </left>
      <right style="thin">
        <color theme="0" tint="-0.34998626667073579"/>
      </right>
      <top style="thin">
        <color theme="0" tint="-0.499984740745262"/>
      </top>
      <bottom style="thin">
        <color theme="4" tint="0.59996337778862885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4" tint="0.59996337778862885"/>
      </top>
      <bottom style="thin">
        <color theme="4" tint="0.59996337778862885"/>
      </bottom>
      <diagonal/>
    </border>
    <border>
      <left style="thin">
        <color theme="0" tint="-0.499984740745262"/>
      </left>
      <right style="thin">
        <color theme="0" tint="-0.34998626667073579"/>
      </right>
      <top style="thin">
        <color theme="4" tint="0.59996337778862885"/>
      </top>
      <bottom style="thin">
        <color theme="4" tint="0.59996337778862885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4" tint="0.59996337778862885"/>
      </top>
      <bottom style="thin">
        <color theme="0" tint="-0.34998626667073579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8">
    <xf numFmtId="0" fontId="0" fillId="0" borderId="0" xfId="0"/>
    <xf numFmtId="0" fontId="2" fillId="0" borderId="0" xfId="0" applyFont="1"/>
    <xf numFmtId="3" fontId="3" fillId="0" borderId="0" xfId="0" applyNumberFormat="1" applyFont="1"/>
    <xf numFmtId="164" fontId="0" fillId="0" borderId="0" xfId="0" applyNumberFormat="1"/>
    <xf numFmtId="0" fontId="0" fillId="0" borderId="0" xfId="0" applyAlignment="1">
      <alignment horizontal="center"/>
    </xf>
    <xf numFmtId="0" fontId="3" fillId="0" borderId="0" xfId="0" applyFont="1"/>
    <xf numFmtId="0" fontId="4" fillId="2" borderId="1" xfId="0" applyFont="1" applyFill="1" applyBorder="1" applyAlignment="1">
      <alignment horizontal="centerContinuous" vertical="top"/>
    </xf>
    <xf numFmtId="0" fontId="4" fillId="3" borderId="1" xfId="0" applyFont="1" applyFill="1" applyBorder="1" applyAlignment="1">
      <alignment horizontal="centerContinuous" vertical="top"/>
    </xf>
    <xf numFmtId="0" fontId="4" fillId="0" borderId="0" xfId="0" applyFont="1" applyAlignment="1">
      <alignment horizontal="center"/>
    </xf>
    <xf numFmtId="0" fontId="5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5" fillId="2" borderId="0" xfId="0" applyFont="1" applyFill="1" applyAlignment="1">
      <alignment horizontal="center" vertical="top" wrapText="1"/>
    </xf>
    <xf numFmtId="0" fontId="5" fillId="3" borderId="0" xfId="0" applyFont="1" applyFill="1" applyAlignment="1">
      <alignment horizontal="center" vertical="top" wrapText="1"/>
    </xf>
    <xf numFmtId="0" fontId="7" fillId="4" borderId="4" xfId="0" applyFont="1" applyFill="1" applyBorder="1"/>
    <xf numFmtId="164" fontId="7" fillId="4" borderId="4" xfId="0" applyNumberFormat="1" applyFont="1" applyFill="1" applyBorder="1"/>
    <xf numFmtId="3" fontId="7" fillId="4" borderId="4" xfId="0" applyNumberFormat="1" applyFont="1" applyFill="1" applyBorder="1"/>
    <xf numFmtId="0" fontId="7" fillId="5" borderId="4" xfId="0" applyFont="1" applyFill="1" applyBorder="1"/>
    <xf numFmtId="0" fontId="7" fillId="5" borderId="4" xfId="0" applyFont="1" applyFill="1" applyBorder="1" applyAlignment="1">
      <alignment horizontal="left"/>
    </xf>
    <xf numFmtId="164" fontId="7" fillId="5" borderId="4" xfId="0" applyNumberFormat="1" applyFont="1" applyFill="1" applyBorder="1"/>
    <xf numFmtId="3" fontId="7" fillId="5" borderId="4" xfId="0" applyNumberFormat="1" applyFont="1" applyFill="1" applyBorder="1"/>
    <xf numFmtId="0" fontId="7" fillId="6" borderId="4" xfId="0" applyFont="1" applyFill="1" applyBorder="1"/>
    <xf numFmtId="0" fontId="7" fillId="6" borderId="4" xfId="0" applyFont="1" applyFill="1" applyBorder="1" applyAlignment="1">
      <alignment horizontal="left" indent="1"/>
    </xf>
    <xf numFmtId="164" fontId="7" fillId="6" borderId="4" xfId="0" applyNumberFormat="1" applyFont="1" applyFill="1" applyBorder="1"/>
    <xf numFmtId="3" fontId="7" fillId="6" borderId="4" xfId="0" applyNumberFormat="1" applyFont="1" applyFill="1" applyBorder="1"/>
    <xf numFmtId="0" fontId="7" fillId="0" borderId="4" xfId="0" applyFont="1" applyBorder="1"/>
    <xf numFmtId="0" fontId="7" fillId="0" borderId="4" xfId="0" applyFont="1" applyBorder="1" applyAlignment="1">
      <alignment horizontal="left" indent="2"/>
    </xf>
    <xf numFmtId="164" fontId="7" fillId="0" borderId="4" xfId="0" applyNumberFormat="1" applyFont="1" applyBorder="1"/>
    <xf numFmtId="3" fontId="7" fillId="0" borderId="4" xfId="0" applyNumberFormat="1" applyFont="1" applyBorder="1"/>
    <xf numFmtId="0" fontId="8" fillId="0" borderId="4" xfId="0" applyFont="1" applyBorder="1"/>
    <xf numFmtId="0" fontId="8" fillId="0" borderId="4" xfId="0" applyFont="1" applyBorder="1" applyAlignment="1">
      <alignment horizontal="left" indent="3"/>
    </xf>
    <xf numFmtId="164" fontId="8" fillId="0" borderId="4" xfId="0" applyNumberFormat="1" applyFont="1" applyBorder="1"/>
    <xf numFmtId="3" fontId="8" fillId="0" borderId="4" xfId="0" applyNumberFormat="1" applyFont="1" applyBorder="1"/>
    <xf numFmtId="0" fontId="9" fillId="0" borderId="4" xfId="0" applyFont="1" applyBorder="1"/>
    <xf numFmtId="0" fontId="9" fillId="0" borderId="4" xfId="0" applyFont="1" applyBorder="1" applyAlignment="1">
      <alignment horizontal="left" indent="4"/>
    </xf>
    <xf numFmtId="164" fontId="9" fillId="0" borderId="4" xfId="0" applyNumberFormat="1" applyFont="1" applyBorder="1"/>
    <xf numFmtId="3" fontId="9" fillId="0" borderId="4" xfId="0" applyNumberFormat="1" applyFont="1" applyBorder="1"/>
    <xf numFmtId="0" fontId="10" fillId="0" borderId="4" xfId="0" applyFont="1" applyBorder="1"/>
    <xf numFmtId="0" fontId="10" fillId="0" borderId="4" xfId="0" applyFont="1" applyBorder="1" applyAlignment="1">
      <alignment horizontal="left" indent="7"/>
    </xf>
    <xf numFmtId="164" fontId="10" fillId="0" borderId="4" xfId="0" applyNumberFormat="1" applyFont="1" applyBorder="1"/>
    <xf numFmtId="3" fontId="10" fillId="0" borderId="4" xfId="0" applyNumberFormat="1" applyFont="1" applyBorder="1"/>
    <xf numFmtId="0" fontId="9" fillId="0" borderId="4" xfId="0" applyFont="1" applyBorder="1" applyAlignment="1">
      <alignment horizontal="left" indent="5"/>
    </xf>
    <xf numFmtId="0" fontId="10" fillId="0" borderId="4" xfId="0" applyFont="1" applyBorder="1" applyAlignment="1">
      <alignment horizontal="left" indent="8"/>
    </xf>
    <xf numFmtId="0" fontId="9" fillId="0" borderId="4" xfId="0" applyFont="1" applyBorder="1" applyAlignment="1">
      <alignment horizontal="left" indent="7"/>
    </xf>
    <xf numFmtId="1" fontId="11" fillId="0" borderId="4" xfId="0" applyNumberFormat="1" applyFont="1" applyBorder="1" applyAlignment="1">
      <alignment horizontal="center"/>
    </xf>
    <xf numFmtId="1" fontId="11" fillId="0" borderId="4" xfId="0" applyNumberFormat="1" applyFont="1" applyBorder="1" applyAlignment="1">
      <alignment horizontal="left"/>
    </xf>
    <xf numFmtId="0" fontId="11" fillId="0" borderId="4" xfId="0" applyFont="1" applyBorder="1" applyAlignment="1">
      <alignment horizontal="left" indent="8"/>
    </xf>
    <xf numFmtId="164" fontId="11" fillId="0" borderId="4" xfId="0" applyNumberFormat="1" applyFont="1" applyBorder="1"/>
    <xf numFmtId="3" fontId="11" fillId="0" borderId="4" xfId="0" applyNumberFormat="1" applyFont="1" applyBorder="1"/>
    <xf numFmtId="1" fontId="10" fillId="0" borderId="4" xfId="0" applyNumberFormat="1" applyFont="1" applyBorder="1" applyAlignment="1">
      <alignment horizontal="left"/>
    </xf>
    <xf numFmtId="0" fontId="10" fillId="0" borderId="4" xfId="0" applyFont="1" applyBorder="1" applyAlignment="1">
      <alignment horizontal="left"/>
    </xf>
    <xf numFmtId="0" fontId="5" fillId="7" borderId="5" xfId="0" applyFont="1" applyFill="1" applyBorder="1" applyAlignment="1">
      <alignment horizontal="centerContinuous" vertical="center" wrapText="1"/>
    </xf>
    <xf numFmtId="0" fontId="5" fillId="7" borderId="2" xfId="0" applyFont="1" applyFill="1" applyBorder="1" applyAlignment="1">
      <alignment horizontal="centerContinuous" vertical="center" wrapText="1"/>
    </xf>
    <xf numFmtId="0" fontId="5" fillId="7" borderId="6" xfId="0" applyFont="1" applyFill="1" applyBorder="1" applyAlignment="1">
      <alignment horizontal="center" vertical="top" wrapText="1"/>
    </xf>
    <xf numFmtId="0" fontId="5" fillId="7" borderId="3" xfId="0" applyFont="1" applyFill="1" applyBorder="1" applyAlignment="1">
      <alignment horizontal="center" vertical="top" wrapText="1"/>
    </xf>
    <xf numFmtId="0" fontId="4" fillId="0" borderId="7" xfId="0" applyFont="1" applyBorder="1"/>
    <xf numFmtId="0" fontId="4" fillId="4" borderId="8" xfId="0" applyFont="1" applyFill="1" applyBorder="1"/>
    <xf numFmtId="0" fontId="7" fillId="4" borderId="8" xfId="0" applyFont="1" applyFill="1" applyBorder="1"/>
    <xf numFmtId="3" fontId="4" fillId="4" borderId="9" xfId="0" applyNumberFormat="1" applyFont="1" applyFill="1" applyBorder="1"/>
    <xf numFmtId="9" fontId="4" fillId="4" borderId="9" xfId="1" applyFont="1" applyFill="1" applyBorder="1" applyAlignment="1">
      <alignment horizontal="center"/>
    </xf>
    <xf numFmtId="0" fontId="4" fillId="8" borderId="10" xfId="0" applyFont="1" applyFill="1" applyBorder="1"/>
    <xf numFmtId="0" fontId="7" fillId="8" borderId="10" xfId="0" applyFont="1" applyFill="1" applyBorder="1"/>
    <xf numFmtId="0" fontId="4" fillId="8" borderId="10" xfId="0" applyFont="1" applyFill="1" applyBorder="1" applyAlignment="1">
      <alignment horizontal="left" indent="2"/>
    </xf>
    <xf numFmtId="3" fontId="4" fillId="8" borderId="11" xfId="0" applyNumberFormat="1" applyFont="1" applyFill="1" applyBorder="1"/>
    <xf numFmtId="9" fontId="4" fillId="8" borderId="11" xfId="1" applyFont="1" applyFill="1" applyBorder="1" applyAlignment="1">
      <alignment horizontal="center"/>
    </xf>
    <xf numFmtId="0" fontId="10" fillId="0" borderId="7" xfId="0" applyFont="1" applyBorder="1"/>
    <xf numFmtId="0" fontId="12" fillId="0" borderId="10" xfId="0" applyFont="1" applyBorder="1"/>
    <xf numFmtId="0" fontId="10" fillId="0" borderId="10" xfId="0" applyFont="1" applyBorder="1"/>
    <xf numFmtId="0" fontId="12" fillId="0" borderId="10" xfId="0" applyFont="1" applyBorder="1" applyAlignment="1">
      <alignment horizontal="left" indent="8"/>
    </xf>
    <xf numFmtId="3" fontId="12" fillId="0" borderId="11" xfId="0" applyNumberFormat="1" applyFont="1" applyBorder="1"/>
    <xf numFmtId="9" fontId="12" fillId="0" borderId="11" xfId="1" applyFont="1" applyBorder="1" applyAlignment="1">
      <alignment horizontal="center"/>
    </xf>
    <xf numFmtId="0" fontId="4" fillId="6" borderId="10" xfId="0" applyFont="1" applyFill="1" applyBorder="1"/>
    <xf numFmtId="0" fontId="7" fillId="6" borderId="10" xfId="0" applyFont="1" applyFill="1" applyBorder="1"/>
    <xf numFmtId="0" fontId="4" fillId="6" borderId="10" xfId="0" applyFont="1" applyFill="1" applyBorder="1" applyAlignment="1">
      <alignment horizontal="left" indent="3"/>
    </xf>
    <xf numFmtId="3" fontId="4" fillId="6" borderId="11" xfId="0" applyNumberFormat="1" applyFont="1" applyFill="1" applyBorder="1"/>
    <xf numFmtId="9" fontId="4" fillId="6" borderId="11" xfId="1" applyFont="1" applyFill="1" applyBorder="1" applyAlignment="1">
      <alignment horizontal="center"/>
    </xf>
    <xf numFmtId="0" fontId="7" fillId="0" borderId="10" xfId="0" applyFont="1" applyBorder="1"/>
    <xf numFmtId="0" fontId="7" fillId="0" borderId="10" xfId="0" applyFont="1" applyBorder="1" applyAlignment="1">
      <alignment horizontal="left" indent="4"/>
    </xf>
    <xf numFmtId="3" fontId="7" fillId="0" borderId="11" xfId="0" applyNumberFormat="1" applyFont="1" applyBorder="1"/>
    <xf numFmtId="9" fontId="7" fillId="0" borderId="11" xfId="1" applyFont="1" applyBorder="1" applyAlignment="1">
      <alignment horizontal="center"/>
    </xf>
    <xf numFmtId="3" fontId="4" fillId="0" borderId="7" xfId="0" applyNumberFormat="1" applyFont="1" applyBorder="1"/>
    <xf numFmtId="0" fontId="13" fillId="0" borderId="10" xfId="0" applyFont="1" applyBorder="1"/>
    <xf numFmtId="0" fontId="8" fillId="0" borderId="10" xfId="0" applyFont="1" applyBorder="1"/>
    <xf numFmtId="0" fontId="13" fillId="0" borderId="10" xfId="0" applyFont="1" applyBorder="1" applyAlignment="1">
      <alignment horizontal="left" indent="5"/>
    </xf>
    <xf numFmtId="3" fontId="13" fillId="0" borderId="11" xfId="0" applyNumberFormat="1" applyFont="1" applyBorder="1"/>
    <xf numFmtId="9" fontId="13" fillId="0" borderId="11" xfId="1" applyFont="1" applyBorder="1" applyAlignment="1">
      <alignment horizontal="center"/>
    </xf>
    <xf numFmtId="3" fontId="12" fillId="0" borderId="7" xfId="0" applyNumberFormat="1" applyFont="1" applyBorder="1"/>
    <xf numFmtId="0" fontId="0" fillId="0" borderId="10" xfId="0" applyBorder="1"/>
    <xf numFmtId="0" fontId="9" fillId="0" borderId="10" xfId="0" applyFont="1" applyBorder="1"/>
    <xf numFmtId="0" fontId="0" fillId="0" borderId="10" xfId="0" applyBorder="1" applyAlignment="1">
      <alignment horizontal="left" indent="6"/>
    </xf>
    <xf numFmtId="3" fontId="0" fillId="0" borderId="11" xfId="0" applyNumberFormat="1" applyBorder="1"/>
    <xf numFmtId="9" fontId="0" fillId="0" borderId="11" xfId="1" applyFont="1" applyBorder="1" applyAlignment="1">
      <alignment horizontal="center"/>
    </xf>
    <xf numFmtId="0" fontId="0" fillId="0" borderId="10" xfId="0" applyBorder="1" applyAlignment="1">
      <alignment horizontal="left" indent="7"/>
    </xf>
    <xf numFmtId="3" fontId="0" fillId="0" borderId="7" xfId="0" applyNumberFormat="1" applyBorder="1"/>
    <xf numFmtId="3" fontId="4" fillId="0" borderId="10" xfId="0" applyNumberFormat="1" applyFont="1" applyBorder="1"/>
    <xf numFmtId="9" fontId="4" fillId="0" borderId="10" xfId="1" applyFont="1" applyBorder="1" applyAlignment="1">
      <alignment horizontal="center"/>
    </xf>
    <xf numFmtId="0" fontId="12" fillId="0" borderId="12" xfId="0" applyFont="1" applyBorder="1"/>
    <xf numFmtId="0" fontId="10" fillId="0" borderId="12" xfId="0" applyFont="1" applyBorder="1"/>
    <xf numFmtId="3" fontId="7" fillId="4" borderId="4" xfId="1" applyNumberFormat="1" applyFont="1" applyFill="1" applyBorder="1" applyAlignment="1">
      <alignment horizontal="right"/>
    </xf>
    <xf numFmtId="3" fontId="7" fillId="5" borderId="4" xfId="1" applyNumberFormat="1" applyFont="1" applyFill="1" applyBorder="1" applyAlignment="1">
      <alignment horizontal="right"/>
    </xf>
    <xf numFmtId="3" fontId="7" fillId="6" borderId="4" xfId="1" applyNumberFormat="1" applyFont="1" applyFill="1" applyBorder="1" applyAlignment="1">
      <alignment horizontal="right"/>
    </xf>
    <xf numFmtId="3" fontId="7" fillId="0" borderId="4" xfId="1" applyNumberFormat="1" applyFont="1" applyBorder="1" applyAlignment="1">
      <alignment horizontal="right"/>
    </xf>
    <xf numFmtId="3" fontId="8" fillId="0" borderId="4" xfId="1" applyNumberFormat="1" applyFont="1" applyBorder="1" applyAlignment="1">
      <alignment horizontal="right"/>
    </xf>
    <xf numFmtId="3" fontId="9" fillId="0" borderId="4" xfId="1" applyNumberFormat="1" applyFont="1" applyBorder="1" applyAlignment="1">
      <alignment horizontal="right"/>
    </xf>
    <xf numFmtId="3" fontId="10" fillId="0" borderId="4" xfId="1" applyNumberFormat="1" applyFont="1" applyBorder="1" applyAlignment="1">
      <alignment horizontal="right"/>
    </xf>
    <xf numFmtId="3" fontId="11" fillId="0" borderId="4" xfId="1" applyNumberFormat="1" applyFont="1" applyBorder="1" applyAlignment="1">
      <alignment horizontal="right"/>
    </xf>
    <xf numFmtId="0" fontId="4" fillId="3" borderId="0" xfId="0" applyFont="1" applyFill="1" applyBorder="1" applyAlignment="1">
      <alignment horizontal="centerContinuous" vertical="top"/>
    </xf>
    <xf numFmtId="9" fontId="7" fillId="4" borderId="4" xfId="1" applyNumberFormat="1" applyFont="1" applyFill="1" applyBorder="1" applyAlignment="1">
      <alignment horizontal="center"/>
    </xf>
    <xf numFmtId="9" fontId="7" fillId="5" borderId="4" xfId="1" applyNumberFormat="1" applyFont="1" applyFill="1" applyBorder="1" applyAlignment="1">
      <alignment horizontal="center"/>
    </xf>
    <xf numFmtId="9" fontId="7" fillId="6" borderId="4" xfId="1" applyNumberFormat="1" applyFont="1" applyFill="1" applyBorder="1" applyAlignment="1">
      <alignment horizontal="center"/>
    </xf>
    <xf numFmtId="9" fontId="7" fillId="0" borderId="4" xfId="1" applyNumberFormat="1" applyFont="1" applyBorder="1" applyAlignment="1">
      <alignment horizontal="center"/>
    </xf>
    <xf numFmtId="9" fontId="8" fillId="0" borderId="4" xfId="1" applyNumberFormat="1" applyFont="1" applyBorder="1" applyAlignment="1">
      <alignment horizontal="center"/>
    </xf>
    <xf numFmtId="9" fontId="9" fillId="0" borderId="4" xfId="1" applyNumberFormat="1" applyFont="1" applyBorder="1" applyAlignment="1">
      <alignment horizontal="center"/>
    </xf>
    <xf numFmtId="9" fontId="10" fillId="0" borderId="4" xfId="1" applyNumberFormat="1" applyFont="1" applyBorder="1" applyAlignment="1">
      <alignment horizontal="center"/>
    </xf>
    <xf numFmtId="9" fontId="11" fillId="0" borderId="4" xfId="1" applyNumberFormat="1" applyFont="1" applyBorder="1" applyAlignment="1">
      <alignment horizontal="center"/>
    </xf>
    <xf numFmtId="0" fontId="14" fillId="0" borderId="0" xfId="0" applyFont="1" applyFill="1" applyAlignment="1">
      <alignment horizontal="left"/>
    </xf>
    <xf numFmtId="0" fontId="8" fillId="0" borderId="4" xfId="0" applyFont="1" applyFill="1" applyBorder="1" applyAlignment="1">
      <alignment horizontal="left" indent="3"/>
    </xf>
    <xf numFmtId="0" fontId="10" fillId="0" borderId="4" xfId="0" applyFont="1" applyFill="1" applyBorder="1" applyAlignment="1">
      <alignment horizontal="left" indent="7"/>
    </xf>
    <xf numFmtId="0" fontId="7" fillId="0" borderId="4" xfId="0" applyFont="1" applyFill="1" applyBorder="1" applyAlignment="1">
      <alignment horizontal="left" indent="2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">
    <outlinePr summaryBelow="0" showOutlineSymbols="0"/>
  </sheetPr>
  <dimension ref="A1:J85"/>
  <sheetViews>
    <sheetView showGridLines="0" tabSelected="1" showOutlineSymbols="0" zoomScale="115" zoomScaleNormal="115" workbookViewId="0">
      <pane xSplit="4" ySplit="4" topLeftCell="E5" activePane="bottomRight" state="frozen"/>
      <selection activeCell="D4" sqref="D4"/>
      <selection pane="topRight" activeCell="D4" sqref="D4"/>
      <selection pane="bottomLeft" activeCell="D4" sqref="D4"/>
      <selection pane="bottomRight" activeCell="L15" sqref="L15"/>
    </sheetView>
  </sheetViews>
  <sheetFormatPr baseColWidth="10" defaultRowHeight="11.25" outlineLevelRow="5" outlineLevelCol="1" x14ac:dyDescent="0.2"/>
  <cols>
    <col min="1" max="1" width="4" customWidth="1"/>
    <col min="2" max="2" width="23.1640625" hidden="1" customWidth="1" outlineLevel="1"/>
    <col min="3" max="3" width="22.83203125" customWidth="1" outlineLevel="1"/>
    <col min="4" max="4" width="39.83203125" customWidth="1"/>
    <col min="5" max="6" width="17" bestFit="1" customWidth="1"/>
    <col min="7" max="7" width="11.5" customWidth="1"/>
    <col min="8" max="8" width="16" bestFit="1" customWidth="1"/>
    <col min="9" max="9" width="17" bestFit="1" customWidth="1"/>
    <col min="10" max="10" width="17" customWidth="1"/>
  </cols>
  <sheetData>
    <row r="1" spans="1:10" ht="12.75" x14ac:dyDescent="0.2">
      <c r="D1" s="114" t="s">
        <v>396</v>
      </c>
      <c r="E1" s="2">
        <v>0</v>
      </c>
      <c r="F1" s="2">
        <v>0</v>
      </c>
      <c r="G1" s="2"/>
      <c r="H1" s="2">
        <f>+F5-E5-H5</f>
        <v>0</v>
      </c>
      <c r="I1" s="2">
        <v>0</v>
      </c>
      <c r="J1" s="2">
        <f>+I5-F5-J5</f>
        <v>0</v>
      </c>
    </row>
    <row r="3" spans="1:10" x14ac:dyDescent="0.2">
      <c r="E3" s="50" t="s">
        <v>536</v>
      </c>
      <c r="F3" s="50"/>
      <c r="G3" s="50"/>
      <c r="H3" s="51"/>
      <c r="I3" s="7" t="s">
        <v>1</v>
      </c>
      <c r="J3" s="7"/>
    </row>
    <row r="4" spans="1:10" ht="29.45" customHeight="1" x14ac:dyDescent="0.2">
      <c r="A4" s="8" t="s">
        <v>2</v>
      </c>
      <c r="B4" s="9" t="s">
        <v>3</v>
      </c>
      <c r="C4" s="10" t="s">
        <v>3</v>
      </c>
      <c r="D4" s="9" t="s">
        <v>4</v>
      </c>
      <c r="E4" s="52" t="s">
        <v>398</v>
      </c>
      <c r="F4" s="52" t="s">
        <v>399</v>
      </c>
      <c r="G4" s="52" t="s">
        <v>400</v>
      </c>
      <c r="H4" s="53" t="s">
        <v>397</v>
      </c>
      <c r="I4" s="12" t="s">
        <v>539</v>
      </c>
      <c r="J4" s="12" t="s">
        <v>540</v>
      </c>
    </row>
    <row r="5" spans="1:10" x14ac:dyDescent="0.2">
      <c r="A5" s="54" t="s">
        <v>11</v>
      </c>
      <c r="B5" s="55" t="s">
        <v>401</v>
      </c>
      <c r="C5" s="56" t="str">
        <f>SUBSTITUTE(B5,".","")</f>
        <v>41</v>
      </c>
      <c r="D5" s="55" t="s">
        <v>402</v>
      </c>
      <c r="E5" s="57">
        <f t="shared" ref="E5:F5" si="0">SUBTOTAL(9,E6:E81)</f>
        <v>5578490362838</v>
      </c>
      <c r="F5" s="57">
        <f t="shared" si="0"/>
        <v>4904890238607</v>
      </c>
      <c r="G5" s="58">
        <f>IF(E5=0,"",F5/E5)</f>
        <v>0.8792504637601789</v>
      </c>
      <c r="H5" s="57">
        <f>SUBTOTAL(9,H6:H81)</f>
        <v>-673600124231</v>
      </c>
      <c r="I5" s="57">
        <f t="shared" ref="I5" si="1">SUBTOTAL(9,I6:I81)</f>
        <v>3789338741327</v>
      </c>
      <c r="J5" s="57">
        <f>+I5-F5</f>
        <v>-1115551497280</v>
      </c>
    </row>
    <row r="6" spans="1:10" x14ac:dyDescent="0.2">
      <c r="A6" s="54" t="s">
        <v>11</v>
      </c>
      <c r="B6" s="59" t="s">
        <v>403</v>
      </c>
      <c r="C6" s="60" t="str">
        <f t="shared" ref="C6:C74" si="2">SUBSTITUTE(B6,".","")</f>
        <v>410</v>
      </c>
      <c r="D6" s="61" t="s">
        <v>404</v>
      </c>
      <c r="E6" s="62">
        <f t="shared" ref="E6:I6" si="3">SUBTOTAL(9,E7:E8)</f>
        <v>1014829515277</v>
      </c>
      <c r="F6" s="62">
        <f t="shared" si="3"/>
        <v>1014678950617</v>
      </c>
      <c r="G6" s="63">
        <f t="shared" ref="G6:G70" si="4">IF(E6=0,"",F6/E6)</f>
        <v>0.99985163551342027</v>
      </c>
      <c r="H6" s="62">
        <f>SUBTOTAL(9,H7:H8)</f>
        <v>-150564660</v>
      </c>
      <c r="I6" s="62">
        <f t="shared" si="3"/>
        <v>1014641256503</v>
      </c>
      <c r="J6" s="62">
        <f t="shared" ref="J6:J69" si="5">+I6-F6</f>
        <v>-37694114</v>
      </c>
    </row>
    <row r="7" spans="1:10" outlineLevel="3" x14ac:dyDescent="0.2">
      <c r="A7" s="64" t="s">
        <v>24</v>
      </c>
      <c r="B7" s="65" t="s">
        <v>405</v>
      </c>
      <c r="C7" s="66" t="str">
        <f t="shared" si="2"/>
        <v>41002</v>
      </c>
      <c r="D7" s="67" t="s">
        <v>406</v>
      </c>
      <c r="E7" s="68">
        <v>1014829515277</v>
      </c>
      <c r="F7" s="68">
        <v>1014678950617</v>
      </c>
      <c r="G7" s="69">
        <f t="shared" si="4"/>
        <v>0.99985163551342027</v>
      </c>
      <c r="H7" s="68">
        <f>+F7-E7</f>
        <v>-150564660</v>
      </c>
      <c r="I7" s="68">
        <v>1014641256503</v>
      </c>
      <c r="J7" s="68">
        <f t="shared" si="5"/>
        <v>-37694114</v>
      </c>
    </row>
    <row r="8" spans="1:10" outlineLevel="3" x14ac:dyDescent="0.2">
      <c r="A8" s="64" t="s">
        <v>24</v>
      </c>
      <c r="B8" s="65" t="s">
        <v>407</v>
      </c>
      <c r="C8" s="66" t="str">
        <f t="shared" si="2"/>
        <v>41003</v>
      </c>
      <c r="D8" s="67" t="s">
        <v>408</v>
      </c>
      <c r="E8" s="68">
        <v>0</v>
      </c>
      <c r="F8" s="68">
        <v>0</v>
      </c>
      <c r="G8" s="69" t="str">
        <f t="shared" si="4"/>
        <v/>
      </c>
      <c r="H8" s="68">
        <f>+F8-E8</f>
        <v>0</v>
      </c>
      <c r="I8" s="68">
        <v>0</v>
      </c>
      <c r="J8" s="68">
        <f t="shared" si="5"/>
        <v>0</v>
      </c>
    </row>
    <row r="9" spans="1:10" x14ac:dyDescent="0.2">
      <c r="A9" s="54" t="s">
        <v>11</v>
      </c>
      <c r="B9" s="59" t="s">
        <v>409</v>
      </c>
      <c r="C9" s="60" t="str">
        <f t="shared" si="2"/>
        <v>411</v>
      </c>
      <c r="D9" s="61" t="s">
        <v>410</v>
      </c>
      <c r="E9" s="62">
        <f t="shared" ref="E9:F9" si="6">SUBTOTAL(9,E10:E41)</f>
        <v>2812168034414</v>
      </c>
      <c r="F9" s="62">
        <f t="shared" si="6"/>
        <v>2819854870211</v>
      </c>
      <c r="G9" s="63">
        <f t="shared" si="4"/>
        <v>1.0027334198038425</v>
      </c>
      <c r="H9" s="62">
        <f>SUBTOTAL(9,H10:H41)</f>
        <v>7686835797</v>
      </c>
      <c r="I9" s="62">
        <f t="shared" ref="I9" si="7">SUBTOTAL(9,I10:I41)</f>
        <v>2264438703963</v>
      </c>
      <c r="J9" s="62">
        <f t="shared" si="5"/>
        <v>-555416166248</v>
      </c>
    </row>
    <row r="10" spans="1:10" outlineLevel="1" x14ac:dyDescent="0.2">
      <c r="A10" s="54" t="s">
        <v>11</v>
      </c>
      <c r="B10" s="70" t="s">
        <v>411</v>
      </c>
      <c r="C10" s="71" t="str">
        <f t="shared" si="2"/>
        <v>41102</v>
      </c>
      <c r="D10" s="72" t="s">
        <v>412</v>
      </c>
      <c r="E10" s="73">
        <f t="shared" ref="E10:F10" si="8">SUBTOTAL(9,E11:E41)</f>
        <v>2812168034414</v>
      </c>
      <c r="F10" s="73">
        <f t="shared" si="8"/>
        <v>2819854870211</v>
      </c>
      <c r="G10" s="74">
        <f t="shared" si="4"/>
        <v>1.0027334198038425</v>
      </c>
      <c r="H10" s="73">
        <f>SUBTOTAL(9,H11:H41)</f>
        <v>7686835797</v>
      </c>
      <c r="I10" s="73">
        <f t="shared" ref="I10" si="9">SUBTOTAL(9,I11:I41)</f>
        <v>2264438703963</v>
      </c>
      <c r="J10" s="73">
        <f t="shared" si="5"/>
        <v>-555416166248</v>
      </c>
    </row>
    <row r="11" spans="1:10" outlineLevel="1" x14ac:dyDescent="0.2">
      <c r="A11" s="54" t="s">
        <v>11</v>
      </c>
      <c r="B11" s="75" t="s">
        <v>413</v>
      </c>
      <c r="C11" s="75" t="str">
        <f t="shared" si="2"/>
        <v>4110203</v>
      </c>
      <c r="D11" s="76" t="s">
        <v>261</v>
      </c>
      <c r="E11" s="77">
        <f t="shared" ref="E11:I11" si="10">SUBTOTAL(9,E12:E15)</f>
        <v>4059925000</v>
      </c>
      <c r="F11" s="77">
        <f t="shared" si="10"/>
        <v>4767610276</v>
      </c>
      <c r="G11" s="78">
        <f t="shared" si="4"/>
        <v>1.1743099382377753</v>
      </c>
      <c r="H11" s="77">
        <f>SUBTOTAL(9,H12:H15)</f>
        <v>707685276</v>
      </c>
      <c r="I11" s="77">
        <f t="shared" si="10"/>
        <v>4413710174</v>
      </c>
      <c r="J11" s="77">
        <f t="shared" si="5"/>
        <v>-353900102</v>
      </c>
    </row>
    <row r="12" spans="1:10" outlineLevel="2" x14ac:dyDescent="0.2">
      <c r="A12" s="79" t="s">
        <v>11</v>
      </c>
      <c r="B12" s="80" t="s">
        <v>414</v>
      </c>
      <c r="C12" s="81" t="str">
        <f t="shared" si="2"/>
        <v>4110203001</v>
      </c>
      <c r="D12" s="82" t="s">
        <v>263</v>
      </c>
      <c r="E12" s="83">
        <f t="shared" ref="E12:F12" si="11">SUBTOTAL(9,E13:E14)</f>
        <v>0</v>
      </c>
      <c r="F12" s="83">
        <f t="shared" si="11"/>
        <v>15038898</v>
      </c>
      <c r="G12" s="84" t="str">
        <f t="shared" si="4"/>
        <v/>
      </c>
      <c r="H12" s="83">
        <f>SUBTOTAL(9,H13:H14)</f>
        <v>15038898</v>
      </c>
      <c r="I12" s="83">
        <f t="shared" ref="I12" si="12">SUBTOTAL(9,I13:I14)</f>
        <v>15114831</v>
      </c>
      <c r="J12" s="83">
        <f t="shared" si="5"/>
        <v>75933</v>
      </c>
    </row>
    <row r="13" spans="1:10" outlineLevel="3" x14ac:dyDescent="0.2">
      <c r="A13" s="85" t="s">
        <v>24</v>
      </c>
      <c r="B13" s="65" t="s">
        <v>415</v>
      </c>
      <c r="C13" s="66" t="str">
        <f t="shared" si="2"/>
        <v>411020300103</v>
      </c>
      <c r="D13" s="67" t="s">
        <v>416</v>
      </c>
      <c r="E13" s="68">
        <v>0</v>
      </c>
      <c r="F13" s="68">
        <v>856770</v>
      </c>
      <c r="G13" s="69" t="str">
        <f t="shared" si="4"/>
        <v/>
      </c>
      <c r="H13" s="68">
        <f>+F13-E13</f>
        <v>856770</v>
      </c>
      <c r="I13" s="68">
        <v>1433386</v>
      </c>
      <c r="J13" s="68">
        <f t="shared" si="5"/>
        <v>576616</v>
      </c>
    </row>
    <row r="14" spans="1:10" outlineLevel="3" x14ac:dyDescent="0.2">
      <c r="A14" s="85" t="s">
        <v>24</v>
      </c>
      <c r="B14" s="65" t="s">
        <v>417</v>
      </c>
      <c r="C14" s="66" t="str">
        <f t="shared" si="2"/>
        <v>411020300104</v>
      </c>
      <c r="D14" s="67" t="s">
        <v>418</v>
      </c>
      <c r="E14" s="68">
        <v>0</v>
      </c>
      <c r="F14" s="68">
        <v>14182128</v>
      </c>
      <c r="G14" s="69" t="str">
        <f t="shared" si="4"/>
        <v/>
      </c>
      <c r="H14" s="68">
        <f>+F14-E14</f>
        <v>14182128</v>
      </c>
      <c r="I14" s="68">
        <v>13681445</v>
      </c>
      <c r="J14" s="68">
        <f t="shared" si="5"/>
        <v>-500683</v>
      </c>
    </row>
    <row r="15" spans="1:10" outlineLevel="3" x14ac:dyDescent="0.2">
      <c r="A15" s="85" t="s">
        <v>24</v>
      </c>
      <c r="B15" s="65" t="s">
        <v>419</v>
      </c>
      <c r="C15" s="66" t="str">
        <f t="shared" si="2"/>
        <v>4110203002</v>
      </c>
      <c r="D15" s="67" t="s">
        <v>269</v>
      </c>
      <c r="E15" s="68">
        <v>4059925000</v>
      </c>
      <c r="F15" s="68">
        <v>4752571378</v>
      </c>
      <c r="G15" s="69">
        <f t="shared" si="4"/>
        <v>1.1706057077409064</v>
      </c>
      <c r="H15" s="68">
        <f>+F15-E15</f>
        <v>692646378</v>
      </c>
      <c r="I15" s="68">
        <v>4398595343</v>
      </c>
      <c r="J15" s="68">
        <f t="shared" si="5"/>
        <v>-353976035</v>
      </c>
    </row>
    <row r="16" spans="1:10" outlineLevel="1" x14ac:dyDescent="0.2">
      <c r="A16" s="54" t="s">
        <v>11</v>
      </c>
      <c r="B16" s="75" t="s">
        <v>420</v>
      </c>
      <c r="C16" s="75" t="str">
        <f t="shared" si="2"/>
        <v>4110205</v>
      </c>
      <c r="D16" s="76" t="s">
        <v>421</v>
      </c>
      <c r="E16" s="77">
        <f t="shared" ref="E16:F16" si="13">SUBTOTAL(9,E17:E26)</f>
        <v>2476104759704</v>
      </c>
      <c r="F16" s="77">
        <f t="shared" si="13"/>
        <v>2484217727396</v>
      </c>
      <c r="G16" s="78">
        <f t="shared" si="4"/>
        <v>1.0032765042190581</v>
      </c>
      <c r="H16" s="77">
        <f>SUBTOTAL(9,H17:H26)</f>
        <v>8112967692</v>
      </c>
      <c r="I16" s="77">
        <f t="shared" ref="I16" si="14">SUBTOTAL(9,I17:I26)</f>
        <v>2067354959236</v>
      </c>
      <c r="J16" s="77">
        <f t="shared" si="5"/>
        <v>-416862768160</v>
      </c>
    </row>
    <row r="17" spans="1:10" outlineLevel="2" x14ac:dyDescent="0.2">
      <c r="A17" s="79" t="s">
        <v>11</v>
      </c>
      <c r="B17" s="80" t="s">
        <v>422</v>
      </c>
      <c r="C17" s="81" t="str">
        <f t="shared" si="2"/>
        <v>4110205001</v>
      </c>
      <c r="D17" s="82" t="s">
        <v>423</v>
      </c>
      <c r="E17" s="83">
        <f t="shared" ref="E17:F17" si="15">SUBTOTAL(9,E18:E19)</f>
        <v>2457537328704</v>
      </c>
      <c r="F17" s="83">
        <f t="shared" si="15"/>
        <v>2457537328704</v>
      </c>
      <c r="G17" s="84">
        <f t="shared" si="4"/>
        <v>1</v>
      </c>
      <c r="H17" s="83">
        <f>SUBTOTAL(9,H18:H19)</f>
        <v>0</v>
      </c>
      <c r="I17" s="83">
        <f t="shared" ref="I17" si="16">SUBTOTAL(9,I18:I19)</f>
        <v>2046079123240</v>
      </c>
      <c r="J17" s="83">
        <f t="shared" si="5"/>
        <v>-411458205464</v>
      </c>
    </row>
    <row r="18" spans="1:10" outlineLevel="3" x14ac:dyDescent="0.2">
      <c r="A18" s="85" t="s">
        <v>24</v>
      </c>
      <c r="B18" s="65" t="s">
        <v>424</v>
      </c>
      <c r="C18" s="66" t="str">
        <f t="shared" si="2"/>
        <v>411020500108</v>
      </c>
      <c r="D18" s="67" t="s">
        <v>425</v>
      </c>
      <c r="E18" s="68">
        <v>1272607525551</v>
      </c>
      <c r="F18" s="68">
        <v>1272607525551</v>
      </c>
      <c r="G18" s="69">
        <f t="shared" si="4"/>
        <v>1</v>
      </c>
      <c r="H18" s="68">
        <f>+F18-E18</f>
        <v>0</v>
      </c>
      <c r="I18" s="68">
        <v>1057911718973</v>
      </c>
      <c r="J18" s="68">
        <f t="shared" si="5"/>
        <v>-214695806578</v>
      </c>
    </row>
    <row r="19" spans="1:10" outlineLevel="3" x14ac:dyDescent="0.2">
      <c r="A19" s="85" t="s">
        <v>24</v>
      </c>
      <c r="B19" s="65" t="s">
        <v>426</v>
      </c>
      <c r="C19" s="66" t="str">
        <f t="shared" si="2"/>
        <v>411020500109</v>
      </c>
      <c r="D19" s="67" t="s">
        <v>147</v>
      </c>
      <c r="E19" s="68">
        <v>1184929803153</v>
      </c>
      <c r="F19" s="68">
        <v>1184929803153</v>
      </c>
      <c r="G19" s="69">
        <f t="shared" si="4"/>
        <v>1</v>
      </c>
      <c r="H19" s="68">
        <f>+F19-E19</f>
        <v>0</v>
      </c>
      <c r="I19" s="68">
        <v>988167404267</v>
      </c>
      <c r="J19" s="68">
        <f t="shared" si="5"/>
        <v>-196762398886</v>
      </c>
    </row>
    <row r="20" spans="1:10" outlineLevel="2" x14ac:dyDescent="0.2">
      <c r="A20" s="79" t="s">
        <v>11</v>
      </c>
      <c r="B20" s="80" t="s">
        <v>427</v>
      </c>
      <c r="C20" s="81" t="str">
        <f t="shared" si="2"/>
        <v>4110205002</v>
      </c>
      <c r="D20" s="82" t="s">
        <v>428</v>
      </c>
      <c r="E20" s="83">
        <f t="shared" ref="E20:I20" si="17">SUBTOTAL(9,E21:E26)</f>
        <v>18567431000</v>
      </c>
      <c r="F20" s="83">
        <f t="shared" si="17"/>
        <v>26680398692</v>
      </c>
      <c r="G20" s="84">
        <f t="shared" si="4"/>
        <v>1.4369461608339893</v>
      </c>
      <c r="H20" s="83">
        <f>SUBTOTAL(9,H21:H26)</f>
        <v>8112967692</v>
      </c>
      <c r="I20" s="83">
        <f t="shared" si="17"/>
        <v>21275835996</v>
      </c>
      <c r="J20" s="83">
        <f t="shared" si="5"/>
        <v>-5404562696</v>
      </c>
    </row>
    <row r="21" spans="1:10" outlineLevel="3" x14ac:dyDescent="0.2">
      <c r="A21" s="85" t="s">
        <v>24</v>
      </c>
      <c r="B21" s="65" t="s">
        <v>429</v>
      </c>
      <c r="C21" s="66" t="str">
        <f t="shared" si="2"/>
        <v>411020500201</v>
      </c>
      <c r="D21" s="67" t="s">
        <v>430</v>
      </c>
      <c r="E21" s="68">
        <v>4085000000</v>
      </c>
      <c r="F21" s="68">
        <v>9277000000</v>
      </c>
      <c r="G21" s="69">
        <f t="shared" si="4"/>
        <v>2.2709914320685436</v>
      </c>
      <c r="H21" s="68">
        <f t="shared" ref="H21:H26" si="18">+F21-E21</f>
        <v>5192000000</v>
      </c>
      <c r="I21" s="68">
        <v>5060139557</v>
      </c>
      <c r="J21" s="68">
        <f t="shared" si="5"/>
        <v>-4216860443</v>
      </c>
    </row>
    <row r="22" spans="1:10" outlineLevel="3" x14ac:dyDescent="0.2">
      <c r="A22" s="85" t="s">
        <v>24</v>
      </c>
      <c r="B22" s="65" t="s">
        <v>431</v>
      </c>
      <c r="C22" s="66" t="str">
        <f t="shared" si="2"/>
        <v>411020500203</v>
      </c>
      <c r="D22" s="67" t="s">
        <v>133</v>
      </c>
      <c r="E22" s="68">
        <v>1000000000</v>
      </c>
      <c r="F22" s="68">
        <v>2430129600</v>
      </c>
      <c r="G22" s="69">
        <f t="shared" si="4"/>
        <v>2.4301295999999999</v>
      </c>
      <c r="H22" s="68">
        <f t="shared" si="18"/>
        <v>1430129600</v>
      </c>
      <c r="I22" s="68">
        <v>2430129600</v>
      </c>
      <c r="J22" s="68">
        <f t="shared" si="5"/>
        <v>0</v>
      </c>
    </row>
    <row r="23" spans="1:10" outlineLevel="3" x14ac:dyDescent="0.2">
      <c r="A23" s="85" t="s">
        <v>24</v>
      </c>
      <c r="B23" s="65" t="s">
        <v>432</v>
      </c>
      <c r="C23" s="66" t="str">
        <f t="shared" si="2"/>
        <v>411020500205</v>
      </c>
      <c r="D23" s="67" t="s">
        <v>139</v>
      </c>
      <c r="E23" s="68">
        <v>0</v>
      </c>
      <c r="F23" s="68">
        <v>0</v>
      </c>
      <c r="G23" s="69" t="str">
        <f t="shared" si="4"/>
        <v/>
      </c>
      <c r="H23" s="68">
        <f t="shared" si="18"/>
        <v>0</v>
      </c>
      <c r="I23" s="68">
        <v>0</v>
      </c>
      <c r="J23" s="68">
        <f t="shared" si="5"/>
        <v>0</v>
      </c>
    </row>
    <row r="24" spans="1:10" outlineLevel="3" x14ac:dyDescent="0.2">
      <c r="A24" s="85" t="s">
        <v>24</v>
      </c>
      <c r="B24" s="65" t="s">
        <v>433</v>
      </c>
      <c r="C24" s="66" t="str">
        <f t="shared" si="2"/>
        <v>411020500206</v>
      </c>
      <c r="D24" s="67" t="s">
        <v>141</v>
      </c>
      <c r="E24" s="68">
        <v>0</v>
      </c>
      <c r="F24" s="68">
        <v>0</v>
      </c>
      <c r="G24" s="69" t="str">
        <f t="shared" si="4"/>
        <v/>
      </c>
      <c r="H24" s="68">
        <f t="shared" si="18"/>
        <v>0</v>
      </c>
      <c r="I24" s="68">
        <v>0</v>
      </c>
      <c r="J24" s="68">
        <f t="shared" si="5"/>
        <v>0</v>
      </c>
    </row>
    <row r="25" spans="1:10" outlineLevel="3" x14ac:dyDescent="0.2">
      <c r="A25" s="85" t="s">
        <v>24</v>
      </c>
      <c r="B25" s="65" t="s">
        <v>434</v>
      </c>
      <c r="C25" s="66" t="str">
        <f t="shared" si="2"/>
        <v>411020500207</v>
      </c>
      <c r="D25" s="67" t="s">
        <v>143</v>
      </c>
      <c r="E25" s="68">
        <v>3962000000</v>
      </c>
      <c r="F25" s="68">
        <v>3180443209</v>
      </c>
      <c r="G25" s="69">
        <f t="shared" si="4"/>
        <v>0.80273680186774354</v>
      </c>
      <c r="H25" s="68">
        <f t="shared" si="18"/>
        <v>-781556791</v>
      </c>
      <c r="I25" s="68">
        <v>3229663480</v>
      </c>
      <c r="J25" s="68">
        <f t="shared" si="5"/>
        <v>49220271</v>
      </c>
    </row>
    <row r="26" spans="1:10" outlineLevel="3" x14ac:dyDescent="0.2">
      <c r="A26" s="85" t="s">
        <v>24</v>
      </c>
      <c r="B26" s="65" t="s">
        <v>435</v>
      </c>
      <c r="C26" s="66" t="str">
        <f t="shared" si="2"/>
        <v>411020500208</v>
      </c>
      <c r="D26" s="67" t="s">
        <v>425</v>
      </c>
      <c r="E26" s="68">
        <v>9520431000</v>
      </c>
      <c r="F26" s="68">
        <v>11792825883</v>
      </c>
      <c r="G26" s="69">
        <f t="shared" si="4"/>
        <v>1.2386861354281125</v>
      </c>
      <c r="H26" s="68">
        <f t="shared" si="18"/>
        <v>2272394883</v>
      </c>
      <c r="I26" s="68">
        <v>10555903359</v>
      </c>
      <c r="J26" s="68">
        <f t="shared" si="5"/>
        <v>-1236922524</v>
      </c>
    </row>
    <row r="27" spans="1:10" outlineLevel="1" x14ac:dyDescent="0.2">
      <c r="A27" s="54" t="s">
        <v>11</v>
      </c>
      <c r="B27" s="75" t="s">
        <v>436</v>
      </c>
      <c r="C27" s="75" t="str">
        <f t="shared" si="2"/>
        <v>4110206</v>
      </c>
      <c r="D27" s="76" t="s">
        <v>150</v>
      </c>
      <c r="E27" s="77">
        <f t="shared" ref="E27:F27" si="19">SUBTOTAL(9,E28:E41)</f>
        <v>332003349710</v>
      </c>
      <c r="F27" s="77">
        <f t="shared" si="19"/>
        <v>330869532539</v>
      </c>
      <c r="G27" s="78">
        <f t="shared" si="4"/>
        <v>0.99658492249553998</v>
      </c>
      <c r="H27" s="77">
        <f>SUBTOTAL(9,H28:H41)</f>
        <v>-1133817171</v>
      </c>
      <c r="I27" s="77">
        <f t="shared" ref="I27" si="20">SUBTOTAL(9,I28:I41)</f>
        <v>192670034553</v>
      </c>
      <c r="J27" s="77">
        <f t="shared" si="5"/>
        <v>-138199497986</v>
      </c>
    </row>
    <row r="28" spans="1:10" outlineLevel="2" x14ac:dyDescent="0.2">
      <c r="A28" s="79" t="s">
        <v>11</v>
      </c>
      <c r="B28" s="80" t="s">
        <v>437</v>
      </c>
      <c r="C28" s="81" t="str">
        <f t="shared" si="2"/>
        <v>4110206007</v>
      </c>
      <c r="D28" s="82" t="s">
        <v>438</v>
      </c>
      <c r="E28" s="83">
        <f t="shared" ref="E28:I28" si="21">SUBTOTAL(9,E29:E33)</f>
        <v>246847803710</v>
      </c>
      <c r="F28" s="83">
        <f t="shared" si="21"/>
        <v>245561803710</v>
      </c>
      <c r="G28" s="84">
        <f t="shared" si="4"/>
        <v>0.99479031216534208</v>
      </c>
      <c r="H28" s="83">
        <f>SUBTOTAL(9,H29:H33)</f>
        <v>-1286000000</v>
      </c>
      <c r="I28" s="83">
        <f t="shared" si="21"/>
        <v>192515851724</v>
      </c>
      <c r="J28" s="83">
        <f t="shared" si="5"/>
        <v>-53045951986</v>
      </c>
    </row>
    <row r="29" spans="1:10" outlineLevel="3" x14ac:dyDescent="0.2">
      <c r="A29" s="85" t="s">
        <v>11</v>
      </c>
      <c r="B29" s="86" t="s">
        <v>439</v>
      </c>
      <c r="C29" s="87" t="str">
        <f t="shared" si="2"/>
        <v>411020600702</v>
      </c>
      <c r="D29" s="88" t="s">
        <v>440</v>
      </c>
      <c r="E29" s="89">
        <f t="shared" ref="E29:I29" si="22">SUBTOTAL(9,E30:E33)</f>
        <v>246847803710</v>
      </c>
      <c r="F29" s="89">
        <f t="shared" si="22"/>
        <v>245561803710</v>
      </c>
      <c r="G29" s="90">
        <f t="shared" si="4"/>
        <v>0.99479031216534208</v>
      </c>
      <c r="H29" s="89">
        <f>SUBTOTAL(9,H30:H33)</f>
        <v>-1286000000</v>
      </c>
      <c r="I29" s="89">
        <f t="shared" si="22"/>
        <v>192515851724</v>
      </c>
      <c r="J29" s="89">
        <f t="shared" si="5"/>
        <v>-53045951986</v>
      </c>
    </row>
    <row r="30" spans="1:10" outlineLevel="3" x14ac:dyDescent="0.2">
      <c r="A30" s="85" t="s">
        <v>11</v>
      </c>
      <c r="B30" s="86" t="s">
        <v>441</v>
      </c>
      <c r="C30" s="87" t="str">
        <f t="shared" si="2"/>
        <v>41102060070205</v>
      </c>
      <c r="D30" s="91" t="s">
        <v>442</v>
      </c>
      <c r="E30" s="89">
        <f t="shared" ref="E30:I30" si="23">SUBTOTAL(9,E31:E33)</f>
        <v>246847803710</v>
      </c>
      <c r="F30" s="89">
        <f t="shared" si="23"/>
        <v>245561803710</v>
      </c>
      <c r="G30" s="90">
        <f t="shared" si="4"/>
        <v>0.99479031216534208</v>
      </c>
      <c r="H30" s="89">
        <f>SUBTOTAL(9,H31:H33)</f>
        <v>-1286000000</v>
      </c>
      <c r="I30" s="89">
        <f t="shared" si="23"/>
        <v>192515851724</v>
      </c>
      <c r="J30" s="89">
        <f t="shared" si="5"/>
        <v>-53045951986</v>
      </c>
    </row>
    <row r="31" spans="1:10" outlineLevel="3" x14ac:dyDescent="0.2">
      <c r="A31" s="85" t="s">
        <v>24</v>
      </c>
      <c r="B31" s="65" t="s">
        <v>443</v>
      </c>
      <c r="C31" s="66" t="str">
        <f t="shared" si="2"/>
        <v>4110206007020501</v>
      </c>
      <c r="D31" s="67" t="s">
        <v>444</v>
      </c>
      <c r="E31" s="68">
        <v>86612054515</v>
      </c>
      <c r="F31" s="68">
        <v>85730054515</v>
      </c>
      <c r="G31" s="69">
        <f t="shared" si="4"/>
        <v>0.98981665999104951</v>
      </c>
      <c r="H31" s="68">
        <f>+F31-E31</f>
        <v>-882000000</v>
      </c>
      <c r="I31" s="68">
        <v>55763368805</v>
      </c>
      <c r="J31" s="68">
        <f t="shared" si="5"/>
        <v>-29966685710</v>
      </c>
    </row>
    <row r="32" spans="1:10" outlineLevel="3" x14ac:dyDescent="0.2">
      <c r="A32" s="85" t="s">
        <v>24</v>
      </c>
      <c r="B32" s="65" t="s">
        <v>445</v>
      </c>
      <c r="C32" s="66" t="str">
        <f t="shared" si="2"/>
        <v>4110206007020502</v>
      </c>
      <c r="D32" s="67" t="s">
        <v>446</v>
      </c>
      <c r="E32" s="68">
        <v>65776639450</v>
      </c>
      <c r="F32" s="68">
        <v>65372639450</v>
      </c>
      <c r="G32" s="69">
        <f t="shared" si="4"/>
        <v>0.9938580018167833</v>
      </c>
      <c r="H32" s="68">
        <f>+F32-E32</f>
        <v>-404000000</v>
      </c>
      <c r="I32" s="68">
        <v>42293373174</v>
      </c>
      <c r="J32" s="68">
        <f t="shared" si="5"/>
        <v>-23079266276</v>
      </c>
    </row>
    <row r="33" spans="1:10" outlineLevel="3" x14ac:dyDescent="0.2">
      <c r="A33" s="85" t="s">
        <v>24</v>
      </c>
      <c r="B33" s="65" t="s">
        <v>447</v>
      </c>
      <c r="C33" s="66" t="str">
        <f t="shared" si="2"/>
        <v>4110206007020504</v>
      </c>
      <c r="D33" s="67" t="s">
        <v>448</v>
      </c>
      <c r="E33" s="68">
        <v>94459109745</v>
      </c>
      <c r="F33" s="68">
        <v>94459109745</v>
      </c>
      <c r="G33" s="69">
        <f t="shared" si="4"/>
        <v>1</v>
      </c>
      <c r="H33" s="68">
        <f>+F33-E33</f>
        <v>0</v>
      </c>
      <c r="I33" s="68">
        <v>94459109745</v>
      </c>
      <c r="J33" s="68">
        <f t="shared" si="5"/>
        <v>0</v>
      </c>
    </row>
    <row r="34" spans="1:10" outlineLevel="2" x14ac:dyDescent="0.2">
      <c r="A34" s="79" t="s">
        <v>11</v>
      </c>
      <c r="B34" s="80" t="s">
        <v>449</v>
      </c>
      <c r="C34" s="81" t="str">
        <f t="shared" si="2"/>
        <v>4110206008</v>
      </c>
      <c r="D34" s="82" t="s">
        <v>450</v>
      </c>
      <c r="E34" s="83">
        <f t="shared" ref="E34:I34" si="24">SUBTOTAL(9,E35:E36)</f>
        <v>85155546000</v>
      </c>
      <c r="F34" s="83">
        <f t="shared" si="24"/>
        <v>85155546000</v>
      </c>
      <c r="G34" s="84">
        <f t="shared" si="4"/>
        <v>1</v>
      </c>
      <c r="H34" s="83">
        <f>SUBTOTAL(9,H35:H36)</f>
        <v>0</v>
      </c>
      <c r="I34" s="83">
        <f t="shared" si="24"/>
        <v>0</v>
      </c>
      <c r="J34" s="83">
        <f t="shared" si="5"/>
        <v>-85155546000</v>
      </c>
    </row>
    <row r="35" spans="1:10" outlineLevel="2" x14ac:dyDescent="0.2">
      <c r="A35" s="79" t="s">
        <v>11</v>
      </c>
      <c r="B35" s="86" t="s">
        <v>451</v>
      </c>
      <c r="C35" s="87" t="str">
        <f t="shared" si="2"/>
        <v>411020600803</v>
      </c>
      <c r="D35" s="88" t="s">
        <v>452</v>
      </c>
      <c r="E35" s="89">
        <f t="shared" ref="E35:I35" si="25">SUBTOTAL(9,E36)</f>
        <v>85155546000</v>
      </c>
      <c r="F35" s="89">
        <f t="shared" si="25"/>
        <v>85155546000</v>
      </c>
      <c r="G35" s="90">
        <f t="shared" si="4"/>
        <v>1</v>
      </c>
      <c r="H35" s="89">
        <f>SUBTOTAL(9,H36)</f>
        <v>0</v>
      </c>
      <c r="I35" s="89">
        <f t="shared" si="25"/>
        <v>0</v>
      </c>
      <c r="J35" s="89">
        <f t="shared" si="5"/>
        <v>-85155546000</v>
      </c>
    </row>
    <row r="36" spans="1:10" outlineLevel="2" x14ac:dyDescent="0.2">
      <c r="A36" s="85" t="s">
        <v>24</v>
      </c>
      <c r="B36" s="65" t="s">
        <v>453</v>
      </c>
      <c r="C36" s="66" t="str">
        <f t="shared" si="2"/>
        <v>41102060080399</v>
      </c>
      <c r="D36" s="67" t="s">
        <v>454</v>
      </c>
      <c r="E36" s="68">
        <v>85155546000</v>
      </c>
      <c r="F36" s="68">
        <v>85155546000</v>
      </c>
      <c r="G36" s="69">
        <f t="shared" si="4"/>
        <v>1</v>
      </c>
      <c r="H36" s="68">
        <f>+F36-E36</f>
        <v>0</v>
      </c>
      <c r="I36" s="68">
        <v>0</v>
      </c>
      <c r="J36" s="68">
        <f t="shared" si="5"/>
        <v>-85155546000</v>
      </c>
    </row>
    <row r="37" spans="1:10" outlineLevel="2" x14ac:dyDescent="0.2">
      <c r="A37" s="79" t="s">
        <v>11</v>
      </c>
      <c r="B37" s="80" t="s">
        <v>455</v>
      </c>
      <c r="C37" s="81" t="str">
        <f t="shared" si="2"/>
        <v>4110206010</v>
      </c>
      <c r="D37" s="82" t="s">
        <v>203</v>
      </c>
      <c r="E37" s="83">
        <f t="shared" ref="E37:I37" si="26">SUBTOTAL(9,E38:E41)</f>
        <v>0</v>
      </c>
      <c r="F37" s="83">
        <f t="shared" si="26"/>
        <v>152182829</v>
      </c>
      <c r="G37" s="84" t="str">
        <f t="shared" si="4"/>
        <v/>
      </c>
      <c r="H37" s="83">
        <f>SUBTOTAL(9,H38:H41)</f>
        <v>152182829</v>
      </c>
      <c r="I37" s="83">
        <f t="shared" si="26"/>
        <v>154182829</v>
      </c>
      <c r="J37" s="83">
        <f t="shared" si="5"/>
        <v>2000000</v>
      </c>
    </row>
    <row r="38" spans="1:10" outlineLevel="3" x14ac:dyDescent="0.2">
      <c r="A38" s="92" t="s">
        <v>11</v>
      </c>
      <c r="B38" s="86" t="s">
        <v>456</v>
      </c>
      <c r="C38" s="87" t="str">
        <f t="shared" si="2"/>
        <v>411020601001</v>
      </c>
      <c r="D38" s="88" t="s">
        <v>205</v>
      </c>
      <c r="E38" s="89">
        <f t="shared" ref="E38:I38" si="27">SUBTOTAL(9,E39:E41)</f>
        <v>0</v>
      </c>
      <c r="F38" s="89">
        <f t="shared" si="27"/>
        <v>152182829</v>
      </c>
      <c r="G38" s="90" t="str">
        <f t="shared" si="4"/>
        <v/>
      </c>
      <c r="H38" s="89">
        <f>SUBTOTAL(9,H39:H41)</f>
        <v>152182829</v>
      </c>
      <c r="I38" s="89">
        <f t="shared" si="27"/>
        <v>154182829</v>
      </c>
      <c r="J38" s="89">
        <f t="shared" si="5"/>
        <v>2000000</v>
      </c>
    </row>
    <row r="39" spans="1:10" outlineLevel="3" x14ac:dyDescent="0.2">
      <c r="A39" s="85" t="s">
        <v>24</v>
      </c>
      <c r="B39" s="65" t="s">
        <v>457</v>
      </c>
      <c r="C39" s="66" t="str">
        <f t="shared" si="2"/>
        <v>41102060100101</v>
      </c>
      <c r="D39" s="67" t="s">
        <v>207</v>
      </c>
      <c r="E39" s="68">
        <v>0</v>
      </c>
      <c r="F39" s="68">
        <v>11280015</v>
      </c>
      <c r="G39" s="69" t="str">
        <f t="shared" si="4"/>
        <v/>
      </c>
      <c r="H39" s="68">
        <f>+F39-E39</f>
        <v>11280015</v>
      </c>
      <c r="I39" s="68">
        <v>13280015</v>
      </c>
      <c r="J39" s="68">
        <f t="shared" si="5"/>
        <v>2000000</v>
      </c>
    </row>
    <row r="40" spans="1:10" outlineLevel="3" x14ac:dyDescent="0.2">
      <c r="A40" s="92" t="s">
        <v>24</v>
      </c>
      <c r="B40" s="65" t="s">
        <v>458</v>
      </c>
      <c r="C40" s="66" t="str">
        <f t="shared" si="2"/>
        <v>41102060100102</v>
      </c>
      <c r="D40" s="67" t="s">
        <v>209</v>
      </c>
      <c r="E40" s="68">
        <v>0</v>
      </c>
      <c r="F40" s="68">
        <v>140902814</v>
      </c>
      <c r="G40" s="69" t="str">
        <f t="shared" si="4"/>
        <v/>
      </c>
      <c r="H40" s="68">
        <f>+F40-E40</f>
        <v>140902814</v>
      </c>
      <c r="I40" s="68">
        <v>140902814</v>
      </c>
      <c r="J40" s="68">
        <f t="shared" si="5"/>
        <v>0</v>
      </c>
    </row>
    <row r="41" spans="1:10" outlineLevel="3" x14ac:dyDescent="0.2">
      <c r="A41" s="85" t="s">
        <v>24</v>
      </c>
      <c r="B41" s="65" t="s">
        <v>459</v>
      </c>
      <c r="C41" s="66" t="str">
        <f t="shared" si="2"/>
        <v>41102060100103</v>
      </c>
      <c r="D41" s="67" t="s">
        <v>460</v>
      </c>
      <c r="E41" s="68">
        <v>0</v>
      </c>
      <c r="F41" s="68">
        <v>0</v>
      </c>
      <c r="G41" s="69" t="str">
        <f t="shared" si="4"/>
        <v/>
      </c>
      <c r="H41" s="68">
        <f>+F41-E41</f>
        <v>0</v>
      </c>
      <c r="I41" s="68">
        <v>0</v>
      </c>
      <c r="J41" s="68">
        <f t="shared" si="5"/>
        <v>0</v>
      </c>
    </row>
    <row r="42" spans="1:10" x14ac:dyDescent="0.2">
      <c r="A42" s="54" t="s">
        <v>11</v>
      </c>
      <c r="B42" s="59" t="s">
        <v>461</v>
      </c>
      <c r="C42" s="60" t="str">
        <f t="shared" si="2"/>
        <v>412</v>
      </c>
      <c r="D42" s="61" t="s">
        <v>462</v>
      </c>
      <c r="E42" s="62">
        <f t="shared" ref="E42:F42" si="28">SUBTOTAL(9,E43:E81)</f>
        <v>1751492813147</v>
      </c>
      <c r="F42" s="62">
        <f t="shared" si="28"/>
        <v>1070356417779</v>
      </c>
      <c r="G42" s="63">
        <f t="shared" si="4"/>
        <v>0.61111093904852165</v>
      </c>
      <c r="H42" s="62">
        <f>SUBTOTAL(9,H43:H81)</f>
        <v>-681136395368</v>
      </c>
      <c r="I42" s="62">
        <f t="shared" ref="I42" si="29">SUBTOTAL(9,I43:I81)</f>
        <v>510258780861</v>
      </c>
      <c r="J42" s="62">
        <f t="shared" si="5"/>
        <v>-560097636918</v>
      </c>
    </row>
    <row r="43" spans="1:10" outlineLevel="1" x14ac:dyDescent="0.2">
      <c r="A43" s="54" t="s">
        <v>11</v>
      </c>
      <c r="B43" s="70" t="s">
        <v>463</v>
      </c>
      <c r="C43" s="71" t="str">
        <f t="shared" si="2"/>
        <v>41201</v>
      </c>
      <c r="D43" s="70" t="s">
        <v>464</v>
      </c>
      <c r="E43" s="73">
        <f t="shared" ref="E43:F43" si="30">SUBTOTAL(9,E44:E50)</f>
        <v>0</v>
      </c>
      <c r="F43" s="73">
        <f t="shared" si="30"/>
        <v>80174185</v>
      </c>
      <c r="G43" s="74" t="str">
        <f t="shared" si="4"/>
        <v/>
      </c>
      <c r="H43" s="73">
        <f>SUBTOTAL(9,H44:H50)</f>
        <v>80174185</v>
      </c>
      <c r="I43" s="73">
        <f t="shared" ref="I43" si="31">SUBTOTAL(9,I44:I50)</f>
        <v>84858535</v>
      </c>
      <c r="J43" s="73">
        <f t="shared" si="5"/>
        <v>4684350</v>
      </c>
    </row>
    <row r="44" spans="1:10" outlineLevel="2" x14ac:dyDescent="0.2">
      <c r="A44" s="54" t="s">
        <v>11</v>
      </c>
      <c r="B44" s="75" t="s">
        <v>465</v>
      </c>
      <c r="C44" s="75" t="str">
        <f t="shared" si="2"/>
        <v>4120101</v>
      </c>
      <c r="D44" s="75" t="s">
        <v>466</v>
      </c>
      <c r="E44" s="77">
        <f t="shared" ref="E44:I44" si="32">SUBTOTAL(9,E45:E45)</f>
        <v>0</v>
      </c>
      <c r="F44" s="77">
        <f t="shared" si="32"/>
        <v>72973800</v>
      </c>
      <c r="G44" s="78" t="str">
        <f t="shared" si="4"/>
        <v/>
      </c>
      <c r="H44" s="77">
        <f>SUBTOTAL(9,H45:H45)</f>
        <v>72973800</v>
      </c>
      <c r="I44" s="77">
        <f t="shared" si="32"/>
        <v>72973800</v>
      </c>
      <c r="J44" s="77">
        <f t="shared" si="5"/>
        <v>0</v>
      </c>
    </row>
    <row r="45" spans="1:10" outlineLevel="4" x14ac:dyDescent="0.2">
      <c r="A45" s="54" t="s">
        <v>24</v>
      </c>
      <c r="B45" s="65" t="s">
        <v>467</v>
      </c>
      <c r="C45" s="66" t="str">
        <f t="shared" si="2"/>
        <v>4120101005</v>
      </c>
      <c r="D45" s="65" t="s">
        <v>468</v>
      </c>
      <c r="E45" s="68">
        <v>0</v>
      </c>
      <c r="F45" s="68">
        <v>72973800</v>
      </c>
      <c r="G45" s="69" t="str">
        <f t="shared" si="4"/>
        <v/>
      </c>
      <c r="H45" s="68">
        <f>+F45-E45</f>
        <v>72973800</v>
      </c>
      <c r="I45" s="68">
        <v>72973800</v>
      </c>
      <c r="J45" s="68">
        <f t="shared" si="5"/>
        <v>0</v>
      </c>
    </row>
    <row r="46" spans="1:10" outlineLevel="2" x14ac:dyDescent="0.2">
      <c r="A46" s="54" t="s">
        <v>11</v>
      </c>
      <c r="B46" s="75" t="s">
        <v>469</v>
      </c>
      <c r="C46" s="75" t="str">
        <f t="shared" si="2"/>
        <v>4120102</v>
      </c>
      <c r="D46" s="75" t="s">
        <v>470</v>
      </c>
      <c r="E46" s="77">
        <f t="shared" ref="E46:F46" si="33">SUBTOTAL(9,E47:E50)</f>
        <v>0</v>
      </c>
      <c r="F46" s="77">
        <f t="shared" si="33"/>
        <v>7200385</v>
      </c>
      <c r="G46" s="78" t="str">
        <f t="shared" si="4"/>
        <v/>
      </c>
      <c r="H46" s="77">
        <f>SUBTOTAL(9,H47:H50)</f>
        <v>7200385</v>
      </c>
      <c r="I46" s="77">
        <f t="shared" ref="I46" si="34">SUBTOTAL(9,I47:I50)</f>
        <v>11884735</v>
      </c>
      <c r="J46" s="77">
        <f t="shared" si="5"/>
        <v>4684350</v>
      </c>
    </row>
    <row r="47" spans="1:10" outlineLevel="3" x14ac:dyDescent="0.2">
      <c r="A47" s="54" t="s">
        <v>11</v>
      </c>
      <c r="B47" s="80" t="s">
        <v>471</v>
      </c>
      <c r="C47" s="81" t="str">
        <f t="shared" si="2"/>
        <v>4120102001</v>
      </c>
      <c r="D47" s="80" t="s">
        <v>472</v>
      </c>
      <c r="E47" s="83">
        <f t="shared" ref="E47:I49" si="35">SUBTOTAL(9,E48:E48)</f>
        <v>0</v>
      </c>
      <c r="F47" s="83">
        <f t="shared" si="35"/>
        <v>0</v>
      </c>
      <c r="G47" s="84" t="str">
        <f t="shared" si="4"/>
        <v/>
      </c>
      <c r="H47" s="83">
        <f>SUBTOTAL(9,H48:H48)</f>
        <v>0</v>
      </c>
      <c r="I47" s="83">
        <f t="shared" si="35"/>
        <v>0</v>
      </c>
      <c r="J47" s="83">
        <f t="shared" si="5"/>
        <v>0</v>
      </c>
    </row>
    <row r="48" spans="1:10" outlineLevel="4" x14ac:dyDescent="0.2">
      <c r="A48" s="54" t="s">
        <v>24</v>
      </c>
      <c r="B48" s="65" t="s">
        <v>473</v>
      </c>
      <c r="C48" s="66" t="str">
        <f t="shared" si="2"/>
        <v>412010200102</v>
      </c>
      <c r="D48" s="65" t="s">
        <v>474</v>
      </c>
      <c r="E48" s="68">
        <v>0</v>
      </c>
      <c r="F48" s="68">
        <v>0</v>
      </c>
      <c r="G48" s="69" t="str">
        <f t="shared" si="4"/>
        <v/>
      </c>
      <c r="H48" s="68">
        <f>+F48-E48</f>
        <v>0</v>
      </c>
      <c r="I48" s="68">
        <v>0</v>
      </c>
      <c r="J48" s="68">
        <f t="shared" si="5"/>
        <v>0</v>
      </c>
    </row>
    <row r="49" spans="1:10" outlineLevel="3" x14ac:dyDescent="0.2">
      <c r="A49" s="54" t="s">
        <v>11</v>
      </c>
      <c r="B49" s="80" t="s">
        <v>475</v>
      </c>
      <c r="C49" s="81" t="str">
        <f t="shared" si="2"/>
        <v>4120102003</v>
      </c>
      <c r="D49" s="80" t="s">
        <v>476</v>
      </c>
      <c r="E49" s="83">
        <f t="shared" si="35"/>
        <v>0</v>
      </c>
      <c r="F49" s="83">
        <f t="shared" si="35"/>
        <v>7200385</v>
      </c>
      <c r="G49" s="84" t="str">
        <f t="shared" si="4"/>
        <v/>
      </c>
      <c r="H49" s="83">
        <f t="shared" ref="H49" si="36">SUBTOTAL(9,H50:H50)</f>
        <v>7200385</v>
      </c>
      <c r="I49" s="83">
        <f t="shared" si="35"/>
        <v>11884735</v>
      </c>
      <c r="J49" s="83">
        <f t="shared" si="5"/>
        <v>4684350</v>
      </c>
    </row>
    <row r="50" spans="1:10" outlineLevel="4" x14ac:dyDescent="0.2">
      <c r="A50" s="54" t="s">
        <v>24</v>
      </c>
      <c r="B50" s="65" t="s">
        <v>477</v>
      </c>
      <c r="C50" s="66" t="str">
        <f t="shared" si="2"/>
        <v>412010200301</v>
      </c>
      <c r="D50" s="65" t="s">
        <v>478</v>
      </c>
      <c r="E50" s="68">
        <v>0</v>
      </c>
      <c r="F50" s="68">
        <v>7200385</v>
      </c>
      <c r="G50" s="69" t="str">
        <f t="shared" si="4"/>
        <v/>
      </c>
      <c r="H50" s="68">
        <f>+F50-E50</f>
        <v>7200385</v>
      </c>
      <c r="I50" s="68">
        <v>11884735</v>
      </c>
      <c r="J50" s="68">
        <f t="shared" si="5"/>
        <v>4684350</v>
      </c>
    </row>
    <row r="51" spans="1:10" outlineLevel="1" x14ac:dyDescent="0.2">
      <c r="A51" s="54" t="s">
        <v>11</v>
      </c>
      <c r="B51" s="70" t="s">
        <v>479</v>
      </c>
      <c r="C51" s="71" t="str">
        <f t="shared" si="2"/>
        <v>41203</v>
      </c>
      <c r="D51" s="72" t="s">
        <v>480</v>
      </c>
      <c r="E51" s="73">
        <f t="shared" ref="E51:I51" si="37">SUBTOTAL(9,E52:E53)</f>
        <v>336265000</v>
      </c>
      <c r="F51" s="73">
        <f t="shared" si="37"/>
        <v>478272900</v>
      </c>
      <c r="G51" s="74">
        <f t="shared" si="4"/>
        <v>1.4223094880525775</v>
      </c>
      <c r="H51" s="73">
        <f>SUBTOTAL(9,H52:H53)</f>
        <v>142007900</v>
      </c>
      <c r="I51" s="73">
        <f t="shared" si="37"/>
        <v>159424300</v>
      </c>
      <c r="J51" s="73">
        <f t="shared" si="5"/>
        <v>-318848600</v>
      </c>
    </row>
    <row r="52" spans="1:10" outlineLevel="3" x14ac:dyDescent="0.2">
      <c r="A52" s="92" t="s">
        <v>24</v>
      </c>
      <c r="B52" s="65" t="s">
        <v>481</v>
      </c>
      <c r="C52" s="66" t="str">
        <f t="shared" si="2"/>
        <v>4120304</v>
      </c>
      <c r="D52" s="67" t="s">
        <v>482</v>
      </c>
      <c r="E52" s="68">
        <v>336265000</v>
      </c>
      <c r="F52" s="68">
        <v>478272900</v>
      </c>
      <c r="G52" s="69">
        <f t="shared" si="4"/>
        <v>1.4223094880525775</v>
      </c>
      <c r="H52" s="68">
        <f>+F52-E52</f>
        <v>142007900</v>
      </c>
      <c r="I52" s="68">
        <v>159424300</v>
      </c>
      <c r="J52" s="68">
        <f t="shared" si="5"/>
        <v>-318848600</v>
      </c>
    </row>
    <row r="53" spans="1:10" outlineLevel="1" x14ac:dyDescent="0.2">
      <c r="A53" s="54" t="s">
        <v>11</v>
      </c>
      <c r="B53" s="70" t="s">
        <v>483</v>
      </c>
      <c r="C53" s="71" t="str">
        <f t="shared" si="2"/>
        <v>41205</v>
      </c>
      <c r="D53" s="72" t="s">
        <v>484</v>
      </c>
      <c r="E53" s="73">
        <f t="shared" ref="E53:I53" si="38">SUBTOTAL(9,E54:E56)</f>
        <v>68304954000</v>
      </c>
      <c r="F53" s="73">
        <f t="shared" si="38"/>
        <v>114552146674</v>
      </c>
      <c r="G53" s="74">
        <f t="shared" si="4"/>
        <v>1.677069377339746</v>
      </c>
      <c r="H53" s="73">
        <f>SUBTOTAL(9,H54:H56)</f>
        <v>46247192674</v>
      </c>
      <c r="I53" s="73">
        <f t="shared" si="38"/>
        <v>104428951444</v>
      </c>
      <c r="J53" s="73">
        <f t="shared" si="5"/>
        <v>-10123195230</v>
      </c>
    </row>
    <row r="54" spans="1:10" outlineLevel="3" x14ac:dyDescent="0.2">
      <c r="A54" s="85" t="s">
        <v>24</v>
      </c>
      <c r="B54" s="65" t="s">
        <v>485</v>
      </c>
      <c r="C54" s="66" t="str">
        <f t="shared" si="2"/>
        <v>4120502</v>
      </c>
      <c r="D54" s="67" t="s">
        <v>486</v>
      </c>
      <c r="E54" s="68">
        <v>52169566000</v>
      </c>
      <c r="F54" s="68">
        <v>92779362667</v>
      </c>
      <c r="G54" s="69">
        <f t="shared" si="4"/>
        <v>1.7784192927156035</v>
      </c>
      <c r="H54" s="68">
        <f>+F54-E54</f>
        <v>40609796667</v>
      </c>
      <c r="I54" s="68">
        <v>82942028112</v>
      </c>
      <c r="J54" s="68">
        <f t="shared" si="5"/>
        <v>-9837334555</v>
      </c>
    </row>
    <row r="55" spans="1:10" outlineLevel="3" x14ac:dyDescent="0.2">
      <c r="A55" s="85" t="s">
        <v>24</v>
      </c>
      <c r="B55" s="65" t="s">
        <v>487</v>
      </c>
      <c r="C55" s="66" t="str">
        <f t="shared" si="2"/>
        <v>4120503</v>
      </c>
      <c r="D55" s="67" t="s">
        <v>488</v>
      </c>
      <c r="E55" s="68">
        <v>6810819000</v>
      </c>
      <c r="F55" s="68">
        <v>8919214000</v>
      </c>
      <c r="G55" s="69">
        <f t="shared" si="4"/>
        <v>1.3095655603239493</v>
      </c>
      <c r="H55" s="68">
        <f>+F55-E55</f>
        <v>2108395000</v>
      </c>
      <c r="I55" s="68">
        <v>8543458000</v>
      </c>
      <c r="J55" s="68">
        <f t="shared" si="5"/>
        <v>-375756000</v>
      </c>
    </row>
    <row r="56" spans="1:10" outlineLevel="3" x14ac:dyDescent="0.2">
      <c r="A56" s="85" t="s">
        <v>24</v>
      </c>
      <c r="B56" s="65" t="s">
        <v>489</v>
      </c>
      <c r="C56" s="66" t="str">
        <f t="shared" si="2"/>
        <v>4120505</v>
      </c>
      <c r="D56" s="67" t="s">
        <v>490</v>
      </c>
      <c r="E56" s="68">
        <v>9324569000</v>
      </c>
      <c r="F56" s="68">
        <v>12853570007</v>
      </c>
      <c r="G56" s="69">
        <f t="shared" si="4"/>
        <v>1.3784626406861271</v>
      </c>
      <c r="H56" s="68">
        <f>+F56-E56</f>
        <v>3529001007</v>
      </c>
      <c r="I56" s="68">
        <v>12943465332</v>
      </c>
      <c r="J56" s="68">
        <f t="shared" si="5"/>
        <v>89895325</v>
      </c>
    </row>
    <row r="57" spans="1:10" outlineLevel="1" x14ac:dyDescent="0.2">
      <c r="A57" s="54" t="s">
        <v>11</v>
      </c>
      <c r="B57" s="70" t="s">
        <v>491</v>
      </c>
      <c r="C57" s="71" t="str">
        <f t="shared" si="2"/>
        <v>41206</v>
      </c>
      <c r="D57" s="72" t="s">
        <v>492</v>
      </c>
      <c r="E57" s="73">
        <f t="shared" ref="E57:I57" si="39">SUBTOTAL(9,E58:E62)</f>
        <v>420000000000</v>
      </c>
      <c r="F57" s="73">
        <f t="shared" si="39"/>
        <v>410000000000</v>
      </c>
      <c r="G57" s="74">
        <f t="shared" si="4"/>
        <v>0.97619047619047616</v>
      </c>
      <c r="H57" s="73">
        <f>SUBTOTAL(9,H58:H62)</f>
        <v>-10000000000</v>
      </c>
      <c r="I57" s="73">
        <f t="shared" si="39"/>
        <v>0</v>
      </c>
      <c r="J57" s="73">
        <f t="shared" si="5"/>
        <v>-410000000000</v>
      </c>
    </row>
    <row r="58" spans="1:10" outlineLevel="2" x14ac:dyDescent="0.2">
      <c r="A58" s="79" t="s">
        <v>11</v>
      </c>
      <c r="B58" s="75" t="s">
        <v>493</v>
      </c>
      <c r="C58" s="75" t="str">
        <f t="shared" si="2"/>
        <v>4120601</v>
      </c>
      <c r="D58" s="76" t="s">
        <v>494</v>
      </c>
      <c r="E58" s="93">
        <f t="shared" ref="E58:I58" si="40">SUBTOTAL(9,E59:E62)</f>
        <v>420000000000</v>
      </c>
      <c r="F58" s="93">
        <f t="shared" si="40"/>
        <v>410000000000</v>
      </c>
      <c r="G58" s="94">
        <f t="shared" si="4"/>
        <v>0.97619047619047616</v>
      </c>
      <c r="H58" s="93">
        <f>SUBTOTAL(9,H59:H62)</f>
        <v>-10000000000</v>
      </c>
      <c r="I58" s="93">
        <f t="shared" si="40"/>
        <v>0</v>
      </c>
      <c r="J58" s="93">
        <f t="shared" si="5"/>
        <v>-410000000000</v>
      </c>
    </row>
    <row r="59" spans="1:10" outlineLevel="3" x14ac:dyDescent="0.2">
      <c r="A59" s="79" t="s">
        <v>11</v>
      </c>
      <c r="B59" s="80" t="s">
        <v>495</v>
      </c>
      <c r="C59" s="81" t="str">
        <f t="shared" si="2"/>
        <v>4120601004</v>
      </c>
      <c r="D59" s="82" t="s">
        <v>279</v>
      </c>
      <c r="E59" s="83">
        <f t="shared" ref="E59:I59" si="41">SUBTOTAL(9,E60:E62)</f>
        <v>420000000000</v>
      </c>
      <c r="F59" s="83">
        <f t="shared" si="41"/>
        <v>410000000000</v>
      </c>
      <c r="G59" s="84">
        <f t="shared" si="4"/>
        <v>0.97619047619047616</v>
      </c>
      <c r="H59" s="83">
        <f>SUBTOTAL(9,H60:H62)</f>
        <v>-10000000000</v>
      </c>
      <c r="I59" s="83">
        <f t="shared" si="41"/>
        <v>0</v>
      </c>
      <c r="J59" s="83">
        <f t="shared" si="5"/>
        <v>-410000000000</v>
      </c>
    </row>
    <row r="60" spans="1:10" outlineLevel="5" x14ac:dyDescent="0.2">
      <c r="A60" s="85" t="s">
        <v>24</v>
      </c>
      <c r="B60" s="65" t="s">
        <v>496</v>
      </c>
      <c r="C60" s="66" t="str">
        <f t="shared" si="2"/>
        <v>412060100401</v>
      </c>
      <c r="D60" s="67" t="s">
        <v>497</v>
      </c>
      <c r="E60" s="68">
        <v>420000000000</v>
      </c>
      <c r="F60" s="68">
        <v>410000000000</v>
      </c>
      <c r="G60" s="69">
        <f t="shared" si="4"/>
        <v>0.97619047619047616</v>
      </c>
      <c r="H60" s="68">
        <f>+F60-E60</f>
        <v>-10000000000</v>
      </c>
      <c r="I60" s="68">
        <v>0</v>
      </c>
      <c r="J60" s="68">
        <f t="shared" si="5"/>
        <v>-410000000000</v>
      </c>
    </row>
    <row r="61" spans="1:10" outlineLevel="5" x14ac:dyDescent="0.2">
      <c r="A61" s="85" t="s">
        <v>24</v>
      </c>
      <c r="B61" s="65" t="s">
        <v>498</v>
      </c>
      <c r="C61" s="66" t="str">
        <f t="shared" si="2"/>
        <v>412060100402</v>
      </c>
      <c r="D61" s="67" t="s">
        <v>499</v>
      </c>
      <c r="E61" s="68">
        <v>0</v>
      </c>
      <c r="F61" s="68">
        <v>0</v>
      </c>
      <c r="G61" s="69" t="str">
        <f t="shared" si="4"/>
        <v/>
      </c>
      <c r="H61" s="68">
        <f>+F61-E61</f>
        <v>0</v>
      </c>
      <c r="I61" s="68">
        <v>0</v>
      </c>
      <c r="J61" s="68">
        <f t="shared" si="5"/>
        <v>0</v>
      </c>
    </row>
    <row r="62" spans="1:10" outlineLevel="5" x14ac:dyDescent="0.2">
      <c r="A62" s="85" t="s">
        <v>24</v>
      </c>
      <c r="B62" s="65" t="s">
        <v>500</v>
      </c>
      <c r="C62" s="66" t="str">
        <f t="shared" si="2"/>
        <v>412060100403</v>
      </c>
      <c r="D62" s="67" t="s">
        <v>501</v>
      </c>
      <c r="E62" s="68">
        <v>0</v>
      </c>
      <c r="F62" s="68">
        <v>0</v>
      </c>
      <c r="G62" s="69" t="str">
        <f t="shared" si="4"/>
        <v/>
      </c>
      <c r="H62" s="68">
        <f>+F62-E62</f>
        <v>0</v>
      </c>
      <c r="I62" s="68">
        <v>0</v>
      </c>
      <c r="J62" s="68">
        <f t="shared" si="5"/>
        <v>0</v>
      </c>
    </row>
    <row r="63" spans="1:10" outlineLevel="1" x14ac:dyDescent="0.2">
      <c r="A63" s="54" t="s">
        <v>11</v>
      </c>
      <c r="B63" s="70" t="s">
        <v>502</v>
      </c>
      <c r="C63" s="71" t="str">
        <f t="shared" si="2"/>
        <v>41207</v>
      </c>
      <c r="D63" s="72" t="s">
        <v>503</v>
      </c>
      <c r="E63" s="73">
        <f t="shared" ref="E63:F63" si="42">SUBTOTAL(9,E64:E68)</f>
        <v>962608895938</v>
      </c>
      <c r="F63" s="73">
        <f t="shared" si="42"/>
        <v>244570000000</v>
      </c>
      <c r="G63" s="74">
        <f t="shared" si="4"/>
        <v>0.25406995617018724</v>
      </c>
      <c r="H63" s="73">
        <f>SUBTOTAL(9,H64:H68)</f>
        <v>-718038895938</v>
      </c>
      <c r="I63" s="73">
        <f t="shared" ref="I63" si="43">SUBTOTAL(9,I64:I68)</f>
        <v>244570000000</v>
      </c>
      <c r="J63" s="73">
        <f t="shared" si="5"/>
        <v>0</v>
      </c>
    </row>
    <row r="64" spans="1:10" outlineLevel="2" x14ac:dyDescent="0.2">
      <c r="A64" s="79" t="s">
        <v>11</v>
      </c>
      <c r="B64" s="75" t="s">
        <v>504</v>
      </c>
      <c r="C64" s="75" t="str">
        <f t="shared" si="2"/>
        <v>4120701</v>
      </c>
      <c r="D64" s="76" t="s">
        <v>505</v>
      </c>
      <c r="E64" s="77">
        <f t="shared" ref="E64:F64" si="44">SUBTOTAL(9,E65:E66)</f>
        <v>462608895938</v>
      </c>
      <c r="F64" s="77">
        <f t="shared" si="44"/>
        <v>244570000000</v>
      </c>
      <c r="G64" s="78">
        <f t="shared" si="4"/>
        <v>0.52867552299032716</v>
      </c>
      <c r="H64" s="77">
        <f>SUBTOTAL(9,H65:H66)</f>
        <v>-218038895938</v>
      </c>
      <c r="I64" s="77">
        <f t="shared" ref="I64" si="45">SUBTOTAL(9,I65:I66)</f>
        <v>244570000000</v>
      </c>
      <c r="J64" s="77">
        <f t="shared" si="5"/>
        <v>0</v>
      </c>
    </row>
    <row r="65" spans="1:10" outlineLevel="3" x14ac:dyDescent="0.2">
      <c r="A65" s="85" t="s">
        <v>24</v>
      </c>
      <c r="B65" s="65" t="s">
        <v>506</v>
      </c>
      <c r="C65" s="66" t="str">
        <f t="shared" si="2"/>
        <v>4120701001</v>
      </c>
      <c r="D65" s="67" t="s">
        <v>298</v>
      </c>
      <c r="E65" s="68">
        <v>462608895938</v>
      </c>
      <c r="F65" s="68">
        <v>244570000000</v>
      </c>
      <c r="G65" s="69">
        <f t="shared" si="4"/>
        <v>0.52867552299032716</v>
      </c>
      <c r="H65" s="68">
        <f>+F65-E65</f>
        <v>-218038895938</v>
      </c>
      <c r="I65" s="68">
        <v>244570000000</v>
      </c>
      <c r="J65" s="68">
        <f t="shared" si="5"/>
        <v>0</v>
      </c>
    </row>
    <row r="66" spans="1:10" outlineLevel="3" x14ac:dyDescent="0.2">
      <c r="A66" s="85" t="s">
        <v>24</v>
      </c>
      <c r="B66" s="65" t="s">
        <v>507</v>
      </c>
      <c r="C66" s="66" t="str">
        <f t="shared" si="2"/>
        <v>4120701003</v>
      </c>
      <c r="D66" s="67" t="s">
        <v>309</v>
      </c>
      <c r="E66" s="68">
        <v>0</v>
      </c>
      <c r="F66" s="68">
        <v>0</v>
      </c>
      <c r="G66" s="69" t="str">
        <f t="shared" si="4"/>
        <v/>
      </c>
      <c r="H66" s="68">
        <f>+F66-E66</f>
        <v>0</v>
      </c>
      <c r="I66" s="68">
        <v>0</v>
      </c>
      <c r="J66" s="68">
        <f t="shared" si="5"/>
        <v>0</v>
      </c>
    </row>
    <row r="67" spans="1:10" outlineLevel="2" x14ac:dyDescent="0.2">
      <c r="A67" s="79" t="s">
        <v>11</v>
      </c>
      <c r="B67" s="75" t="s">
        <v>508</v>
      </c>
      <c r="C67" s="75" t="str">
        <f t="shared" si="2"/>
        <v>4120702</v>
      </c>
      <c r="D67" s="76" t="s">
        <v>283</v>
      </c>
      <c r="E67" s="77">
        <f t="shared" ref="E67:I67" si="46">SUBTOTAL(9,E68)</f>
        <v>500000000000</v>
      </c>
      <c r="F67" s="77">
        <f t="shared" si="46"/>
        <v>0</v>
      </c>
      <c r="G67" s="78">
        <f t="shared" si="4"/>
        <v>0</v>
      </c>
      <c r="H67" s="77">
        <f>SUBTOTAL(9,H68)</f>
        <v>-500000000000</v>
      </c>
      <c r="I67" s="77">
        <f t="shared" si="46"/>
        <v>0</v>
      </c>
      <c r="J67" s="77">
        <f t="shared" si="5"/>
        <v>0</v>
      </c>
    </row>
    <row r="68" spans="1:10" outlineLevel="3" x14ac:dyDescent="0.2">
      <c r="A68" s="85" t="s">
        <v>24</v>
      </c>
      <c r="B68" s="65" t="s">
        <v>509</v>
      </c>
      <c r="C68" s="66" t="str">
        <f t="shared" si="2"/>
        <v>4120702002</v>
      </c>
      <c r="D68" s="67" t="s">
        <v>468</v>
      </c>
      <c r="E68" s="68">
        <v>500000000000</v>
      </c>
      <c r="F68" s="68">
        <v>0</v>
      </c>
      <c r="G68" s="69">
        <f t="shared" si="4"/>
        <v>0</v>
      </c>
      <c r="H68" s="68">
        <f>+F68-E68</f>
        <v>-500000000000</v>
      </c>
      <c r="I68" s="68">
        <v>0</v>
      </c>
      <c r="J68" s="68">
        <f t="shared" si="5"/>
        <v>0</v>
      </c>
    </row>
    <row r="69" spans="1:10" outlineLevel="1" x14ac:dyDescent="0.2">
      <c r="A69" s="54" t="s">
        <v>11</v>
      </c>
      <c r="B69" s="70" t="s">
        <v>510</v>
      </c>
      <c r="C69" s="71" t="str">
        <f t="shared" si="2"/>
        <v>41208</v>
      </c>
      <c r="D69" s="72" t="s">
        <v>511</v>
      </c>
      <c r="E69" s="73">
        <f t="shared" ref="E69:F69" si="47">SUBTOTAL(9,E70:E75)</f>
        <v>262074964209</v>
      </c>
      <c r="F69" s="73">
        <f t="shared" si="47"/>
        <v>264819014001</v>
      </c>
      <c r="G69" s="74">
        <f t="shared" si="4"/>
        <v>1.0104704766450399</v>
      </c>
      <c r="H69" s="73">
        <f>SUBTOTAL(9,H70:H75)</f>
        <v>2744049792</v>
      </c>
      <c r="I69" s="73">
        <f t="shared" ref="I69" si="48">SUBTOTAL(9,I70:I75)</f>
        <v>138149242595</v>
      </c>
      <c r="J69" s="73">
        <f t="shared" si="5"/>
        <v>-126669771406</v>
      </c>
    </row>
    <row r="70" spans="1:10" outlineLevel="3" x14ac:dyDescent="0.2">
      <c r="A70" s="85" t="s">
        <v>24</v>
      </c>
      <c r="B70" s="65" t="s">
        <v>512</v>
      </c>
      <c r="C70" s="66" t="str">
        <f t="shared" si="2"/>
        <v>4120802</v>
      </c>
      <c r="D70" s="67" t="s">
        <v>513</v>
      </c>
      <c r="E70" s="68">
        <v>0</v>
      </c>
      <c r="F70" s="68">
        <v>1402541685</v>
      </c>
      <c r="G70" s="69" t="str">
        <f t="shared" si="4"/>
        <v/>
      </c>
      <c r="H70" s="68">
        <f>+F70-E70</f>
        <v>1402541685</v>
      </c>
      <c r="I70" s="68">
        <v>1524768831</v>
      </c>
      <c r="J70" s="68">
        <f t="shared" ref="J70:J81" si="49">+I70-F70</f>
        <v>122227146</v>
      </c>
    </row>
    <row r="71" spans="1:10" outlineLevel="3" x14ac:dyDescent="0.2">
      <c r="A71" s="85" t="s">
        <v>11</v>
      </c>
      <c r="B71" s="65" t="s">
        <v>514</v>
      </c>
      <c r="C71" s="66" t="str">
        <f t="shared" si="2"/>
        <v>4120803</v>
      </c>
      <c r="D71" s="67" t="s">
        <v>515</v>
      </c>
      <c r="E71" s="68">
        <f t="shared" ref="E71:I71" si="50">SUBTOTAL(9,E72:E73)</f>
        <v>0</v>
      </c>
      <c r="F71" s="68">
        <f t="shared" si="50"/>
        <v>1341508107</v>
      </c>
      <c r="G71" s="69" t="str">
        <f t="shared" ref="G71:G81" si="51">IF(E71=0,"",F71/E71)</f>
        <v/>
      </c>
      <c r="H71" s="68">
        <f>SUBTOTAL(9,H72:H73)</f>
        <v>1341508107</v>
      </c>
      <c r="I71" s="68">
        <f t="shared" si="50"/>
        <v>1623826654</v>
      </c>
      <c r="J71" s="68">
        <f t="shared" si="49"/>
        <v>282318547</v>
      </c>
    </row>
    <row r="72" spans="1:10" outlineLevel="4" x14ac:dyDescent="0.2">
      <c r="A72" s="85" t="s">
        <v>24</v>
      </c>
      <c r="B72" s="65" t="s">
        <v>516</v>
      </c>
      <c r="C72" s="66" t="str">
        <f t="shared" si="2"/>
        <v>4120803001</v>
      </c>
      <c r="D72" s="67" t="s">
        <v>517</v>
      </c>
      <c r="E72" s="68">
        <v>0</v>
      </c>
      <c r="F72" s="68">
        <v>27811142</v>
      </c>
      <c r="G72" s="69" t="str">
        <f t="shared" si="51"/>
        <v/>
      </c>
      <c r="H72" s="68">
        <f>+F72-E72</f>
        <v>27811142</v>
      </c>
      <c r="I72" s="68">
        <v>27811142</v>
      </c>
      <c r="J72" s="68">
        <f t="shared" si="49"/>
        <v>0</v>
      </c>
    </row>
    <row r="73" spans="1:10" outlineLevel="4" x14ac:dyDescent="0.2">
      <c r="A73" s="85" t="s">
        <v>24</v>
      </c>
      <c r="B73" s="65" t="s">
        <v>518</v>
      </c>
      <c r="C73" s="66" t="str">
        <f t="shared" si="2"/>
        <v>4120803002</v>
      </c>
      <c r="D73" s="67" t="s">
        <v>519</v>
      </c>
      <c r="E73" s="68">
        <v>0</v>
      </c>
      <c r="F73" s="68">
        <v>1313696965</v>
      </c>
      <c r="G73" s="69" t="str">
        <f t="shared" si="51"/>
        <v/>
      </c>
      <c r="H73" s="68">
        <f>+F73-E73</f>
        <v>1313696965</v>
      </c>
      <c r="I73" s="68">
        <v>1596015512</v>
      </c>
      <c r="J73" s="68">
        <f t="shared" si="49"/>
        <v>282318547</v>
      </c>
    </row>
    <row r="74" spans="1:10" outlineLevel="2" x14ac:dyDescent="0.2">
      <c r="A74" s="79" t="s">
        <v>11</v>
      </c>
      <c r="B74" s="75" t="s">
        <v>520</v>
      </c>
      <c r="C74" s="75" t="str">
        <f t="shared" si="2"/>
        <v>4120806</v>
      </c>
      <c r="D74" s="76" t="s">
        <v>521</v>
      </c>
      <c r="E74" s="93">
        <f t="shared" ref="E74:I74" si="52">SUBTOTAL(9,E75)</f>
        <v>262074964209</v>
      </c>
      <c r="F74" s="93">
        <f t="shared" si="52"/>
        <v>262074964209</v>
      </c>
      <c r="G74" s="94">
        <f t="shared" si="51"/>
        <v>1</v>
      </c>
      <c r="H74" s="93">
        <f>SUBTOTAL(9,H75)</f>
        <v>0</v>
      </c>
      <c r="I74" s="93">
        <f t="shared" si="52"/>
        <v>135000647110</v>
      </c>
      <c r="J74" s="93">
        <f t="shared" si="49"/>
        <v>-127074317099</v>
      </c>
    </row>
    <row r="75" spans="1:10" outlineLevel="2" x14ac:dyDescent="0.2">
      <c r="A75" s="85" t="s">
        <v>24</v>
      </c>
      <c r="B75" s="65" t="s">
        <v>522</v>
      </c>
      <c r="C75" s="66" t="str">
        <f t="shared" ref="C75:C81" si="53">SUBSTITUTE(B75,".","")</f>
        <v>4120806002</v>
      </c>
      <c r="D75" s="67" t="s">
        <v>523</v>
      </c>
      <c r="E75" s="68">
        <v>262074964209</v>
      </c>
      <c r="F75" s="68">
        <v>262074964209</v>
      </c>
      <c r="G75" s="69">
        <f t="shared" si="51"/>
        <v>1</v>
      </c>
      <c r="H75" s="68">
        <f>+F75-E75</f>
        <v>0</v>
      </c>
      <c r="I75" s="68">
        <v>135000647110</v>
      </c>
      <c r="J75" s="68">
        <f t="shared" si="49"/>
        <v>-127074317099</v>
      </c>
    </row>
    <row r="76" spans="1:10" outlineLevel="1" x14ac:dyDescent="0.2">
      <c r="A76" s="54" t="s">
        <v>11</v>
      </c>
      <c r="B76" s="70" t="s">
        <v>524</v>
      </c>
      <c r="C76" s="71" t="str">
        <f t="shared" si="53"/>
        <v>41209</v>
      </c>
      <c r="D76" s="72" t="s">
        <v>525</v>
      </c>
      <c r="E76" s="73">
        <f t="shared" ref="E76:F76" si="54">SUBTOTAL(9,E77:E78)</f>
        <v>38167734000</v>
      </c>
      <c r="F76" s="73">
        <f t="shared" si="54"/>
        <v>27467384374</v>
      </c>
      <c r="G76" s="74">
        <f t="shared" si="51"/>
        <v>0.71964933454000701</v>
      </c>
      <c r="H76" s="73">
        <f>SUBTOTAL(9,H77:H78)</f>
        <v>-10700349626</v>
      </c>
      <c r="I76" s="73">
        <f t="shared" ref="I76" si="55">SUBTOTAL(9,I77:I78)</f>
        <v>14432422808</v>
      </c>
      <c r="J76" s="73">
        <f t="shared" si="49"/>
        <v>-13034961566</v>
      </c>
    </row>
    <row r="77" spans="1:10" outlineLevel="3" x14ac:dyDescent="0.2">
      <c r="A77" s="85" t="s">
        <v>24</v>
      </c>
      <c r="B77" s="65" t="s">
        <v>526</v>
      </c>
      <c r="C77" s="66" t="str">
        <f t="shared" si="53"/>
        <v>4120903</v>
      </c>
      <c r="D77" s="67" t="s">
        <v>527</v>
      </c>
      <c r="E77" s="68">
        <v>36021962000</v>
      </c>
      <c r="F77" s="68">
        <v>25321612374</v>
      </c>
      <c r="G77" s="69">
        <f t="shared" si="51"/>
        <v>0.70294928338439755</v>
      </c>
      <c r="H77" s="68">
        <f>+F77-E77</f>
        <v>-10700349626</v>
      </c>
      <c r="I77" s="68">
        <v>12543525375</v>
      </c>
      <c r="J77" s="68">
        <f t="shared" si="49"/>
        <v>-12778086999</v>
      </c>
    </row>
    <row r="78" spans="1:10" outlineLevel="3" x14ac:dyDescent="0.2">
      <c r="A78" s="85" t="s">
        <v>24</v>
      </c>
      <c r="B78" s="65" t="s">
        <v>528</v>
      </c>
      <c r="C78" s="66" t="str">
        <f t="shared" si="53"/>
        <v>4120905</v>
      </c>
      <c r="D78" s="67" t="s">
        <v>529</v>
      </c>
      <c r="E78" s="68">
        <v>2145772000</v>
      </c>
      <c r="F78" s="68">
        <v>2145772000</v>
      </c>
      <c r="G78" s="69">
        <f t="shared" si="51"/>
        <v>1</v>
      </c>
      <c r="H78" s="68">
        <f>+F78-E78</f>
        <v>0</v>
      </c>
      <c r="I78" s="68">
        <v>1888897433</v>
      </c>
      <c r="J78" s="68">
        <f t="shared" si="49"/>
        <v>-256874567</v>
      </c>
    </row>
    <row r="79" spans="1:10" outlineLevel="1" x14ac:dyDescent="0.2">
      <c r="A79" s="54" t="s">
        <v>11</v>
      </c>
      <c r="B79" s="70" t="s">
        <v>530</v>
      </c>
      <c r="C79" s="71" t="str">
        <f t="shared" si="53"/>
        <v>41213</v>
      </c>
      <c r="D79" s="72" t="s">
        <v>531</v>
      </c>
      <c r="E79" s="73">
        <f t="shared" ref="E79:I79" si="56">SUBTOTAL(9,E80:E81)</f>
        <v>0</v>
      </c>
      <c r="F79" s="73">
        <f t="shared" si="56"/>
        <v>8389425645</v>
      </c>
      <c r="G79" s="74" t="str">
        <f t="shared" si="51"/>
        <v/>
      </c>
      <c r="H79" s="73">
        <f>SUBTOTAL(9,H80:H81)</f>
        <v>8389425645</v>
      </c>
      <c r="I79" s="73">
        <f t="shared" si="56"/>
        <v>8433881179</v>
      </c>
      <c r="J79" s="73">
        <f t="shared" si="49"/>
        <v>44455534</v>
      </c>
    </row>
    <row r="80" spans="1:10" outlineLevel="3" x14ac:dyDescent="0.2">
      <c r="A80" s="85" t="s">
        <v>24</v>
      </c>
      <c r="B80" s="65" t="s">
        <v>532</v>
      </c>
      <c r="C80" s="66" t="str">
        <f t="shared" si="53"/>
        <v>4121301</v>
      </c>
      <c r="D80" s="67" t="s">
        <v>533</v>
      </c>
      <c r="E80" s="68">
        <v>0</v>
      </c>
      <c r="F80" s="68">
        <v>8383737870</v>
      </c>
      <c r="G80" s="69" t="str">
        <f t="shared" si="51"/>
        <v/>
      </c>
      <c r="H80" s="68">
        <f>+F80-E80</f>
        <v>8383737870</v>
      </c>
      <c r="I80" s="68">
        <v>8427730263</v>
      </c>
      <c r="J80" s="68">
        <f t="shared" si="49"/>
        <v>43992393</v>
      </c>
    </row>
    <row r="81" spans="1:10" outlineLevel="3" x14ac:dyDescent="0.2">
      <c r="A81" s="85" t="s">
        <v>24</v>
      </c>
      <c r="B81" s="95" t="s">
        <v>534</v>
      </c>
      <c r="C81" s="96" t="str">
        <f t="shared" si="53"/>
        <v>4121302</v>
      </c>
      <c r="D81" s="67" t="s">
        <v>535</v>
      </c>
      <c r="E81" s="68">
        <v>0</v>
      </c>
      <c r="F81" s="68">
        <v>5687775</v>
      </c>
      <c r="G81" s="69" t="str">
        <f t="shared" si="51"/>
        <v/>
      </c>
      <c r="H81" s="68">
        <f>+F81-E81</f>
        <v>5687775</v>
      </c>
      <c r="I81" s="68">
        <v>6150916</v>
      </c>
      <c r="J81" s="68">
        <f t="shared" si="49"/>
        <v>463141</v>
      </c>
    </row>
    <row r="83" spans="1:10" x14ac:dyDescent="0.2">
      <c r="B83">
        <f>+A83+1</f>
        <v>1</v>
      </c>
      <c r="C83">
        <f t="shared" ref="C83" si="57">+B83+1</f>
        <v>2</v>
      </c>
    </row>
    <row r="84" spans="1:10" x14ac:dyDescent="0.2">
      <c r="F84" s="3"/>
    </row>
    <row r="85" spans="1:10" x14ac:dyDescent="0.2">
      <c r="E85" s="3">
        <f>+E5-Gastos!F227</f>
        <v>0</v>
      </c>
    </row>
  </sheetData>
  <autoFilter ref="A4:D81"/>
  <pageMargins left="0.7" right="0.7" top="0.75" bottom="0.75" header="0.3" footer="0.3"/>
  <pageSetup paperSize="9" orientation="portrait" horizontalDpi="4294967293" verticalDpi="300" r:id="rId1"/>
  <ignoredErrors>
    <ignoredError sqref="G5:G11" formula="1"/>
    <ignoredError sqref="G12:G81" formula="1" formulaRange="1"/>
    <ignoredError sqref="E12:F81 H12:I81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>
    <outlinePr summaryBelow="0" showOutlineSymbols="0"/>
  </sheetPr>
  <dimension ref="A1:S228"/>
  <sheetViews>
    <sheetView showGridLines="0" showOutlineSymbols="0" defaultGridColor="0" colorId="22" zoomScale="115" zoomScaleNormal="115" zoomScaleSheetLayoutView="100" workbookViewId="0">
      <pane xSplit="4" ySplit="4" topLeftCell="F5" activePane="bottomRight" state="frozen"/>
      <selection activeCell="D21" sqref="D21"/>
      <selection pane="topRight" activeCell="D21" sqref="D21"/>
      <selection pane="bottomLeft" activeCell="D21" sqref="D21"/>
      <selection pane="bottomRight" activeCell="F5" sqref="F5"/>
    </sheetView>
  </sheetViews>
  <sheetFormatPr baseColWidth="10" defaultRowHeight="11.25" outlineLevelRow="6" outlineLevelCol="1" x14ac:dyDescent="0.2"/>
  <cols>
    <col min="1" max="1" width="3.1640625" customWidth="1"/>
    <col min="2" max="2" width="24.1640625" hidden="1" customWidth="1" outlineLevel="1"/>
    <col min="3" max="3" width="17.33203125" style="1" customWidth="1" collapsed="1"/>
    <col min="4" max="4" width="33.5" customWidth="1"/>
    <col min="5" max="5" width="12.33203125" hidden="1" customWidth="1"/>
    <col min="6" max="7" width="17" bestFit="1" customWidth="1" outlineLevel="1"/>
    <col min="8" max="8" width="8.6640625" customWidth="1" outlineLevel="1"/>
    <col min="9" max="9" width="17" bestFit="1" customWidth="1" outlineLevel="1"/>
    <col min="10" max="10" width="8" customWidth="1" outlineLevel="1"/>
    <col min="11" max="11" width="15.33203125" bestFit="1" customWidth="1" outlineLevel="1"/>
    <col min="12" max="12" width="7" customWidth="1" outlineLevel="1"/>
    <col min="13" max="13" width="15.33203125" bestFit="1" customWidth="1" outlineLevel="1"/>
    <col min="14" max="14" width="17" bestFit="1" customWidth="1" outlineLevel="1"/>
    <col min="15" max="15" width="15.33203125" customWidth="1" outlineLevel="1"/>
    <col min="16" max="16" width="17" bestFit="1" customWidth="1" outlineLevel="1"/>
    <col min="17" max="17" width="11.83203125" customWidth="1" outlineLevel="1"/>
    <col min="18" max="18" width="16" bestFit="1" customWidth="1"/>
    <col min="19" max="19" width="17.6640625" bestFit="1" customWidth="1"/>
  </cols>
  <sheetData>
    <row r="1" spans="1:19" ht="12.75" x14ac:dyDescent="0.2">
      <c r="D1" s="114" t="s">
        <v>0</v>
      </c>
      <c r="E1" s="2">
        <v>0</v>
      </c>
      <c r="F1" s="2">
        <v>0</v>
      </c>
      <c r="G1" s="2">
        <v>0</v>
      </c>
      <c r="H1" s="2"/>
      <c r="I1" s="2">
        <v>0</v>
      </c>
      <c r="J1" s="2"/>
      <c r="K1" s="2">
        <f>+G227-I227-K227</f>
        <v>0</v>
      </c>
      <c r="L1" s="2"/>
      <c r="M1" s="2"/>
      <c r="N1" s="2">
        <v>0</v>
      </c>
      <c r="O1" s="2"/>
      <c r="P1" s="2">
        <v>0</v>
      </c>
      <c r="Q1" s="2"/>
    </row>
    <row r="2" spans="1:19" x14ac:dyDescent="0.2">
      <c r="I2" s="3"/>
    </row>
    <row r="3" spans="1:19" x14ac:dyDescent="0.2">
      <c r="C3" s="5"/>
      <c r="D3" s="5"/>
      <c r="E3" s="5"/>
      <c r="F3" s="6" t="s">
        <v>536</v>
      </c>
      <c r="G3" s="6"/>
      <c r="H3" s="6"/>
      <c r="I3" s="6"/>
      <c r="J3" s="6"/>
      <c r="K3" s="6"/>
      <c r="L3" s="6"/>
      <c r="M3" s="6"/>
      <c r="N3" s="7" t="s">
        <v>1</v>
      </c>
      <c r="O3" s="7"/>
      <c r="P3" s="7"/>
      <c r="Q3" s="105"/>
      <c r="R3" s="7"/>
      <c r="S3" s="7"/>
    </row>
    <row r="4" spans="1:19" ht="18" x14ac:dyDescent="0.2">
      <c r="A4" s="8" t="s">
        <v>2</v>
      </c>
      <c r="B4" s="9" t="s">
        <v>3</v>
      </c>
      <c r="C4" s="10" t="s">
        <v>3</v>
      </c>
      <c r="D4" s="9" t="s">
        <v>4</v>
      </c>
      <c r="E4" s="9" t="s">
        <v>5</v>
      </c>
      <c r="F4" s="11" t="s">
        <v>398</v>
      </c>
      <c r="G4" s="11" t="s">
        <v>6</v>
      </c>
      <c r="H4" s="11" t="s">
        <v>8</v>
      </c>
      <c r="I4" s="11" t="s">
        <v>7</v>
      </c>
      <c r="J4" s="11" t="s">
        <v>9</v>
      </c>
      <c r="K4" s="11" t="s">
        <v>537</v>
      </c>
      <c r="L4" s="11" t="s">
        <v>10</v>
      </c>
      <c r="M4" s="11" t="s">
        <v>538</v>
      </c>
      <c r="N4" s="12" t="s">
        <v>6</v>
      </c>
      <c r="O4" s="12" t="s">
        <v>8</v>
      </c>
      <c r="P4" s="12" t="s">
        <v>7</v>
      </c>
      <c r="Q4" s="12" t="s">
        <v>9</v>
      </c>
      <c r="R4" s="12" t="s">
        <v>542</v>
      </c>
      <c r="S4" s="12" t="s">
        <v>541</v>
      </c>
    </row>
    <row r="5" spans="1:19" x14ac:dyDescent="0.2">
      <c r="A5" s="13" t="s">
        <v>11</v>
      </c>
      <c r="B5" s="13" t="s">
        <v>12</v>
      </c>
      <c r="C5" s="13" t="str">
        <f>SUBSTITUTE(B5,".","")</f>
        <v>42</v>
      </c>
      <c r="D5" s="13" t="s">
        <v>13</v>
      </c>
      <c r="E5" s="14">
        <f>SUBTOTAL(9,E6:E225)</f>
        <v>4700795098000</v>
      </c>
      <c r="F5" s="15">
        <f t="shared" ref="F5:G5" si="0">SUBTOTAL(9,F6:F225)</f>
        <v>4662232823505</v>
      </c>
      <c r="G5" s="15">
        <f t="shared" si="0"/>
        <v>4584581489993</v>
      </c>
      <c r="H5" s="106">
        <f t="shared" ref="H5:H68" si="1">IF($F5=0,"",G5/$F5)</f>
        <v>0.98334460408744173</v>
      </c>
      <c r="I5" s="15">
        <f>SUBTOTAL(9,I6:I225)</f>
        <v>3655538407925.1001</v>
      </c>
      <c r="J5" s="106">
        <f t="shared" ref="J5:J68" si="2">IF($F5=0,"",I5/$F5)</f>
        <v>0.78407461538502032</v>
      </c>
      <c r="K5" s="15">
        <f>SUBTOTAL(9,K6:K225)</f>
        <v>929043082067.90002</v>
      </c>
      <c r="L5" s="106">
        <f t="shared" ref="L5:L68" si="3">IF($F5=0,"",K5/$F5)</f>
        <v>0.19926998870242149</v>
      </c>
      <c r="M5" s="97">
        <f>+F5-G5</f>
        <v>77651333512</v>
      </c>
      <c r="N5" s="15">
        <f t="shared" ref="N5:P5" si="4">SUBTOTAL(9,N6:N225)</f>
        <v>4035705714337</v>
      </c>
      <c r="O5" s="106">
        <f>IF($F5=0,"",N5/$F5)</f>
        <v>0.86561651189762212</v>
      </c>
      <c r="P5" s="15">
        <f t="shared" si="4"/>
        <v>2490857423634</v>
      </c>
      <c r="Q5" s="106">
        <f>IF($F5=0,"",P5/$F5)</f>
        <v>0.53426277020661728</v>
      </c>
      <c r="R5" s="15">
        <f>+N5-G5</f>
        <v>-548875775656</v>
      </c>
      <c r="S5" s="15">
        <f>+P5-I5</f>
        <v>-1164680984291.1001</v>
      </c>
    </row>
    <row r="6" spans="1:19" outlineLevel="1" x14ac:dyDescent="0.2">
      <c r="A6" s="16" t="s">
        <v>11</v>
      </c>
      <c r="B6" s="16" t="s">
        <v>14</v>
      </c>
      <c r="C6" s="16" t="str">
        <f t="shared" ref="C6:C69" si="5">SUBSTITUTE(B6,".","")</f>
        <v>421</v>
      </c>
      <c r="D6" s="17" t="s">
        <v>15</v>
      </c>
      <c r="E6" s="18">
        <f t="shared" ref="E6" si="6">SUBTOTAL(9,E7:E147)</f>
        <v>1962832927000</v>
      </c>
      <c r="F6" s="19">
        <f t="shared" ref="F6" si="7">SUBTOTAL(9,F7:F147)</f>
        <v>1930306558271</v>
      </c>
      <c r="G6" s="19">
        <f>SUBTOTAL(9,G7:G147)</f>
        <v>1881897196106</v>
      </c>
      <c r="H6" s="107">
        <f t="shared" si="1"/>
        <v>0.97492141237485053</v>
      </c>
      <c r="I6" s="19">
        <f t="shared" ref="I6:K6" si="8">SUBTOTAL(9,I7:I147)</f>
        <v>1768105432719</v>
      </c>
      <c r="J6" s="107">
        <f t="shared" si="2"/>
        <v>0.91597131302434909</v>
      </c>
      <c r="K6" s="19">
        <f t="shared" si="8"/>
        <v>113791763387</v>
      </c>
      <c r="L6" s="107">
        <f t="shared" si="3"/>
        <v>5.8950099350501467E-2</v>
      </c>
      <c r="M6" s="98">
        <f t="shared" ref="M6:M69" si="9">+F6-G6</f>
        <v>48409362165</v>
      </c>
      <c r="N6" s="19">
        <f>SUBTOTAL(9,N7:N147)</f>
        <v>1504204079208</v>
      </c>
      <c r="O6" s="107">
        <f t="shared" ref="O6:Q69" si="10">IF($F6=0,"",N6/$F6)</f>
        <v>0.77925657598932607</v>
      </c>
      <c r="P6" s="19">
        <f>SUBTOTAL(9,P7:P147)</f>
        <v>1317405456752</v>
      </c>
      <c r="Q6" s="107">
        <f t="shared" si="10"/>
        <v>0.68248509601087237</v>
      </c>
      <c r="R6" s="19">
        <f t="shared" ref="R6:R69" si="11">+N6-G6</f>
        <v>-377693116898</v>
      </c>
      <c r="S6" s="19">
        <f t="shared" ref="S6:S69" si="12">+P6-I6</f>
        <v>-450699975967</v>
      </c>
    </row>
    <row r="7" spans="1:19" outlineLevel="2" x14ac:dyDescent="0.2">
      <c r="A7" s="20" t="s">
        <v>11</v>
      </c>
      <c r="B7" s="20" t="s">
        <v>16</v>
      </c>
      <c r="C7" s="20" t="str">
        <f t="shared" si="5"/>
        <v>4211</v>
      </c>
      <c r="D7" s="21" t="s">
        <v>17</v>
      </c>
      <c r="E7" s="22">
        <f t="shared" ref="E7" si="13">SUBTOTAL(9,E8:E73)</f>
        <v>518614313000</v>
      </c>
      <c r="F7" s="23">
        <f t="shared" ref="F7" si="14">SUBTOTAL(9,F8:F73)</f>
        <v>525947313000</v>
      </c>
      <c r="G7" s="23">
        <f>SUBTOTAL(9,G8:G73)</f>
        <v>525926911863</v>
      </c>
      <c r="H7" s="108">
        <f t="shared" si="1"/>
        <v>0.99996121068309363</v>
      </c>
      <c r="I7" s="23">
        <f t="shared" ref="I7:K7" si="15">SUBTOTAL(9,I8:I73)</f>
        <v>525926911863</v>
      </c>
      <c r="J7" s="108">
        <f t="shared" si="2"/>
        <v>0.99996121068309363</v>
      </c>
      <c r="K7" s="23">
        <f t="shared" si="15"/>
        <v>0</v>
      </c>
      <c r="L7" s="108">
        <f t="shared" si="3"/>
        <v>0</v>
      </c>
      <c r="M7" s="99">
        <f t="shared" si="9"/>
        <v>20401137</v>
      </c>
      <c r="N7" s="23">
        <f>SUBTOTAL(9,N8:N73)</f>
        <v>381916671394</v>
      </c>
      <c r="O7" s="108">
        <f t="shared" si="10"/>
        <v>0.7261500571522076</v>
      </c>
      <c r="P7" s="23">
        <f>SUBTOTAL(9,P8:P73)</f>
        <v>376864762275</v>
      </c>
      <c r="Q7" s="108">
        <f t="shared" si="10"/>
        <v>0.71654470506820522</v>
      </c>
      <c r="R7" s="23">
        <f t="shared" si="11"/>
        <v>-144010240469</v>
      </c>
      <c r="S7" s="23">
        <f t="shared" si="12"/>
        <v>-149062149588</v>
      </c>
    </row>
    <row r="8" spans="1:19" outlineLevel="3" x14ac:dyDescent="0.2">
      <c r="A8" s="24" t="s">
        <v>11</v>
      </c>
      <c r="B8" s="24" t="s">
        <v>18</v>
      </c>
      <c r="C8" s="24" t="str">
        <f t="shared" si="5"/>
        <v>421101</v>
      </c>
      <c r="D8" s="25" t="s">
        <v>19</v>
      </c>
      <c r="E8" s="26">
        <f t="shared" ref="E8" si="16">SUBTOTAL(9,E9:E44)</f>
        <v>513474530000</v>
      </c>
      <c r="F8" s="27">
        <f t="shared" ref="F8" si="17">SUBTOTAL(9,F9:F44)</f>
        <v>518841533341</v>
      </c>
      <c r="G8" s="27">
        <f>SUBTOTAL(9,G9:G44)</f>
        <v>518821132204</v>
      </c>
      <c r="H8" s="109">
        <f t="shared" si="1"/>
        <v>0.99996067944509259</v>
      </c>
      <c r="I8" s="27">
        <f t="shared" ref="I8:K8" si="18">SUBTOTAL(9,I9:I44)</f>
        <v>518821132204</v>
      </c>
      <c r="J8" s="109">
        <f t="shared" si="2"/>
        <v>0.99996067944509259</v>
      </c>
      <c r="K8" s="27">
        <f t="shared" si="18"/>
        <v>0</v>
      </c>
      <c r="L8" s="109">
        <f t="shared" si="3"/>
        <v>0</v>
      </c>
      <c r="M8" s="100">
        <f t="shared" si="9"/>
        <v>20401137</v>
      </c>
      <c r="N8" s="27">
        <f>SUBTOTAL(9,N9:N44)</f>
        <v>377696512474</v>
      </c>
      <c r="O8" s="109">
        <f t="shared" si="10"/>
        <v>0.72796121397969349</v>
      </c>
      <c r="P8" s="27">
        <f>SUBTOTAL(9,P9:P44)</f>
        <v>372693151335</v>
      </c>
      <c r="Q8" s="109">
        <f t="shared" si="10"/>
        <v>0.71831788202285962</v>
      </c>
      <c r="R8" s="27">
        <f t="shared" si="11"/>
        <v>-141124619730</v>
      </c>
      <c r="S8" s="27">
        <f t="shared" si="12"/>
        <v>-146127980869</v>
      </c>
    </row>
    <row r="9" spans="1:19" outlineLevel="4" x14ac:dyDescent="0.2">
      <c r="A9" s="28" t="s">
        <v>11</v>
      </c>
      <c r="B9" s="28" t="s">
        <v>20</v>
      </c>
      <c r="C9" s="28" t="str">
        <f t="shared" si="5"/>
        <v>42110101</v>
      </c>
      <c r="D9" s="29" t="s">
        <v>21</v>
      </c>
      <c r="E9" s="30">
        <f>SUBTOTAL(9,E10:E24)</f>
        <v>393036905000</v>
      </c>
      <c r="F9" s="31">
        <f t="shared" ref="F9" si="19">SUBTOTAL(9,F10:F24)</f>
        <v>397900705000</v>
      </c>
      <c r="G9" s="31">
        <f>SUBTOTAL(9,G10:G24)</f>
        <v>397886558268</v>
      </c>
      <c r="H9" s="110">
        <f t="shared" si="1"/>
        <v>0.99996444657719319</v>
      </c>
      <c r="I9" s="31">
        <f t="shared" ref="I9:K9" si="20">SUBTOTAL(9,I10:I24)</f>
        <v>397886558268</v>
      </c>
      <c r="J9" s="110">
        <f t="shared" si="2"/>
        <v>0.99996444657719319</v>
      </c>
      <c r="K9" s="31">
        <f t="shared" si="20"/>
        <v>0</v>
      </c>
      <c r="L9" s="110">
        <f t="shared" si="3"/>
        <v>0</v>
      </c>
      <c r="M9" s="101">
        <f t="shared" si="9"/>
        <v>14146732</v>
      </c>
      <c r="N9" s="31">
        <f>SUBTOTAL(9,N10:N24)</f>
        <v>286588910312</v>
      </c>
      <c r="O9" s="110">
        <f t="shared" si="10"/>
        <v>0.72025233107340181</v>
      </c>
      <c r="P9" s="31">
        <f>SUBTOTAL(9,P10:P24)</f>
        <v>286580787224</v>
      </c>
      <c r="Q9" s="110">
        <f t="shared" si="10"/>
        <v>0.72023191621135729</v>
      </c>
      <c r="R9" s="31">
        <f t="shared" si="11"/>
        <v>-111297647956</v>
      </c>
      <c r="S9" s="31">
        <f t="shared" si="12"/>
        <v>-111305771044</v>
      </c>
    </row>
    <row r="10" spans="1:19" outlineLevel="5" x14ac:dyDescent="0.2">
      <c r="A10" s="32" t="s">
        <v>11</v>
      </c>
      <c r="B10" s="32" t="s">
        <v>22</v>
      </c>
      <c r="C10" s="32" t="str">
        <f t="shared" si="5"/>
        <v>42110101001</v>
      </c>
      <c r="D10" s="33" t="s">
        <v>23</v>
      </c>
      <c r="E10" s="34">
        <f t="shared" ref="E10" si="21">SUBTOTAL(9,E11:E21)</f>
        <v>374441437000</v>
      </c>
      <c r="F10" s="35">
        <f t="shared" ref="F10" si="22">SUBTOTAL(9,F11:F21)</f>
        <v>379305237000</v>
      </c>
      <c r="G10" s="35">
        <f>SUBTOTAL(9,G11:G21)</f>
        <v>379291090268</v>
      </c>
      <c r="H10" s="111">
        <f t="shared" si="1"/>
        <v>0.9999627035679447</v>
      </c>
      <c r="I10" s="35">
        <f t="shared" ref="I10:K10" si="23">SUBTOTAL(9,I11:I21)</f>
        <v>379291090268</v>
      </c>
      <c r="J10" s="111">
        <f t="shared" si="2"/>
        <v>0.9999627035679447</v>
      </c>
      <c r="K10" s="35">
        <f t="shared" si="23"/>
        <v>0</v>
      </c>
      <c r="L10" s="111">
        <f t="shared" si="3"/>
        <v>0</v>
      </c>
      <c r="M10" s="102">
        <f t="shared" si="9"/>
        <v>14146732</v>
      </c>
      <c r="N10" s="35">
        <f>SUBTOTAL(9,N11:N21)</f>
        <v>278187770092</v>
      </c>
      <c r="O10" s="111">
        <f t="shared" si="10"/>
        <v>0.73341399737119894</v>
      </c>
      <c r="P10" s="35">
        <f>SUBTOTAL(9,P11:P21)</f>
        <v>278179647004</v>
      </c>
      <c r="Q10" s="111">
        <f t="shared" si="10"/>
        <v>0.73339258166899501</v>
      </c>
      <c r="R10" s="35">
        <f t="shared" si="11"/>
        <v>-101103320176</v>
      </c>
      <c r="S10" s="35">
        <f t="shared" si="12"/>
        <v>-101111443264</v>
      </c>
    </row>
    <row r="11" spans="1:19" outlineLevel="6" x14ac:dyDescent="0.2">
      <c r="A11" s="36" t="s">
        <v>24</v>
      </c>
      <c r="B11" s="36" t="s">
        <v>25</v>
      </c>
      <c r="C11" s="36" t="str">
        <f t="shared" si="5"/>
        <v>4211010100101</v>
      </c>
      <c r="D11" s="37" t="s">
        <v>26</v>
      </c>
      <c r="E11" s="38">
        <v>221271920000</v>
      </c>
      <c r="F11" s="39">
        <v>220950720000</v>
      </c>
      <c r="G11" s="39">
        <v>220944617607</v>
      </c>
      <c r="H11" s="112">
        <f t="shared" si="1"/>
        <v>0.99997238120337417</v>
      </c>
      <c r="I11" s="39">
        <v>220944617607</v>
      </c>
      <c r="J11" s="112">
        <f t="shared" si="2"/>
        <v>0.99997238120337417</v>
      </c>
      <c r="K11" s="39">
        <v>0</v>
      </c>
      <c r="L11" s="112">
        <f t="shared" si="3"/>
        <v>0</v>
      </c>
      <c r="M11" s="103">
        <f t="shared" si="9"/>
        <v>6102393</v>
      </c>
      <c r="N11" s="39">
        <v>175348071241</v>
      </c>
      <c r="O11" s="112">
        <f t="shared" si="10"/>
        <v>0.79360715023241379</v>
      </c>
      <c r="P11" s="39">
        <v>175348071241</v>
      </c>
      <c r="Q11" s="112">
        <f t="shared" si="10"/>
        <v>0.79360715023241379</v>
      </c>
      <c r="R11" s="39">
        <f t="shared" si="11"/>
        <v>-45596546366</v>
      </c>
      <c r="S11" s="39">
        <f t="shared" si="12"/>
        <v>-45596546366</v>
      </c>
    </row>
    <row r="12" spans="1:19" outlineLevel="6" x14ac:dyDescent="0.2">
      <c r="A12" s="36" t="s">
        <v>24</v>
      </c>
      <c r="B12" s="36" t="s">
        <v>27</v>
      </c>
      <c r="C12" s="36" t="str">
        <f t="shared" si="5"/>
        <v>4211010100102</v>
      </c>
      <c r="D12" s="37" t="s">
        <v>28</v>
      </c>
      <c r="E12" s="38">
        <v>33342248000</v>
      </c>
      <c r="F12" s="39">
        <v>36342248000</v>
      </c>
      <c r="G12" s="39">
        <v>36342248000</v>
      </c>
      <c r="H12" s="112">
        <f t="shared" si="1"/>
        <v>1</v>
      </c>
      <c r="I12" s="39">
        <v>36342248000</v>
      </c>
      <c r="J12" s="112">
        <f t="shared" si="2"/>
        <v>1</v>
      </c>
      <c r="K12" s="39">
        <v>0</v>
      </c>
      <c r="L12" s="112">
        <f t="shared" si="3"/>
        <v>0</v>
      </c>
      <c r="M12" s="103">
        <f t="shared" si="9"/>
        <v>0</v>
      </c>
      <c r="N12" s="39">
        <v>31145355898</v>
      </c>
      <c r="O12" s="112">
        <f t="shared" si="10"/>
        <v>0.85700135825389778</v>
      </c>
      <c r="P12" s="39">
        <v>31137232810</v>
      </c>
      <c r="Q12" s="112">
        <f t="shared" si="10"/>
        <v>0.85677784186602879</v>
      </c>
      <c r="R12" s="39">
        <f t="shared" si="11"/>
        <v>-5196892102</v>
      </c>
      <c r="S12" s="39">
        <f t="shared" si="12"/>
        <v>-5205015190</v>
      </c>
    </row>
    <row r="13" spans="1:19" outlineLevel="6" x14ac:dyDescent="0.2">
      <c r="A13" s="36" t="s">
        <v>24</v>
      </c>
      <c r="B13" s="36" t="s">
        <v>29</v>
      </c>
      <c r="C13" s="36" t="str">
        <f t="shared" si="5"/>
        <v>4211010100104</v>
      </c>
      <c r="D13" s="37" t="s">
        <v>30</v>
      </c>
      <c r="E13" s="38">
        <v>16363568000</v>
      </c>
      <c r="F13" s="39">
        <v>16613568000</v>
      </c>
      <c r="G13" s="39">
        <v>16613568000</v>
      </c>
      <c r="H13" s="112">
        <f t="shared" si="1"/>
        <v>1</v>
      </c>
      <c r="I13" s="39">
        <v>16613568000</v>
      </c>
      <c r="J13" s="112">
        <f t="shared" si="2"/>
        <v>1</v>
      </c>
      <c r="K13" s="39">
        <v>0</v>
      </c>
      <c r="L13" s="112">
        <f t="shared" si="3"/>
        <v>0</v>
      </c>
      <c r="M13" s="103">
        <f t="shared" si="9"/>
        <v>0</v>
      </c>
      <c r="N13" s="39">
        <v>13064086832</v>
      </c>
      <c r="O13" s="112">
        <f t="shared" si="10"/>
        <v>0.78635045957617289</v>
      </c>
      <c r="P13" s="39">
        <v>13064086832</v>
      </c>
      <c r="Q13" s="112">
        <f t="shared" si="10"/>
        <v>0.78635045957617289</v>
      </c>
      <c r="R13" s="39">
        <f t="shared" si="11"/>
        <v>-3549481168</v>
      </c>
      <c r="S13" s="39">
        <f t="shared" si="12"/>
        <v>-3549481168</v>
      </c>
    </row>
    <row r="14" spans="1:19" outlineLevel="6" x14ac:dyDescent="0.2">
      <c r="A14" s="36" t="s">
        <v>24</v>
      </c>
      <c r="B14" s="36" t="s">
        <v>31</v>
      </c>
      <c r="C14" s="36" t="str">
        <f t="shared" si="5"/>
        <v>4211010100105</v>
      </c>
      <c r="D14" s="37" t="s">
        <v>32</v>
      </c>
      <c r="E14" s="38">
        <v>2946913000</v>
      </c>
      <c r="F14" s="39">
        <v>2881913000</v>
      </c>
      <c r="G14" s="39">
        <v>2881913000</v>
      </c>
      <c r="H14" s="112">
        <f t="shared" si="1"/>
        <v>1</v>
      </c>
      <c r="I14" s="39">
        <v>2881913000</v>
      </c>
      <c r="J14" s="112">
        <f t="shared" si="2"/>
        <v>1</v>
      </c>
      <c r="K14" s="39">
        <v>0</v>
      </c>
      <c r="L14" s="112">
        <f t="shared" si="3"/>
        <v>0</v>
      </c>
      <c r="M14" s="103">
        <f t="shared" si="9"/>
        <v>0</v>
      </c>
      <c r="N14" s="39">
        <v>1423768824</v>
      </c>
      <c r="O14" s="112">
        <f t="shared" si="10"/>
        <v>0.49403601843636502</v>
      </c>
      <c r="P14" s="39">
        <v>1423768824</v>
      </c>
      <c r="Q14" s="112">
        <f t="shared" si="10"/>
        <v>0.49403601843636502</v>
      </c>
      <c r="R14" s="39">
        <f t="shared" si="11"/>
        <v>-1458144176</v>
      </c>
      <c r="S14" s="39">
        <f t="shared" si="12"/>
        <v>-1458144176</v>
      </c>
    </row>
    <row r="15" spans="1:19" outlineLevel="6" x14ac:dyDescent="0.2">
      <c r="A15" s="36" t="s">
        <v>24</v>
      </c>
      <c r="B15" s="36" t="s">
        <v>33</v>
      </c>
      <c r="C15" s="36" t="str">
        <f t="shared" si="5"/>
        <v>4211010100106</v>
      </c>
      <c r="D15" s="37" t="s">
        <v>34</v>
      </c>
      <c r="E15" s="38">
        <v>27766945000</v>
      </c>
      <c r="F15" s="39">
        <v>29766945000</v>
      </c>
      <c r="G15" s="39">
        <v>29766945000</v>
      </c>
      <c r="H15" s="112">
        <f t="shared" si="1"/>
        <v>1</v>
      </c>
      <c r="I15" s="39">
        <v>29766945000</v>
      </c>
      <c r="J15" s="112">
        <f t="shared" si="2"/>
        <v>1</v>
      </c>
      <c r="K15" s="39">
        <v>0</v>
      </c>
      <c r="L15" s="112">
        <f t="shared" si="3"/>
        <v>0</v>
      </c>
      <c r="M15" s="103">
        <f t="shared" si="9"/>
        <v>0</v>
      </c>
      <c r="N15" s="39">
        <v>28778985223</v>
      </c>
      <c r="O15" s="112">
        <f t="shared" si="10"/>
        <v>0.966810172256508</v>
      </c>
      <c r="P15" s="39">
        <v>28778985223</v>
      </c>
      <c r="Q15" s="112">
        <f t="shared" si="10"/>
        <v>0.966810172256508</v>
      </c>
      <c r="R15" s="39">
        <f t="shared" si="11"/>
        <v>-987959777</v>
      </c>
      <c r="S15" s="39">
        <f t="shared" si="12"/>
        <v>-987959777</v>
      </c>
    </row>
    <row r="16" spans="1:19" outlineLevel="6" x14ac:dyDescent="0.2">
      <c r="A16" s="36" t="s">
        <v>24</v>
      </c>
      <c r="B16" s="36" t="s">
        <v>35</v>
      </c>
      <c r="C16" s="36" t="str">
        <f t="shared" si="5"/>
        <v>4211010100107</v>
      </c>
      <c r="D16" s="37" t="s">
        <v>36</v>
      </c>
      <c r="E16" s="38">
        <v>634338000</v>
      </c>
      <c r="F16" s="39">
        <v>634338000</v>
      </c>
      <c r="G16" s="39">
        <v>634338000</v>
      </c>
      <c r="H16" s="112">
        <f t="shared" si="1"/>
        <v>1</v>
      </c>
      <c r="I16" s="39">
        <v>634338000</v>
      </c>
      <c r="J16" s="112">
        <f t="shared" si="2"/>
        <v>1</v>
      </c>
      <c r="K16" s="39">
        <v>0</v>
      </c>
      <c r="L16" s="112">
        <f t="shared" si="3"/>
        <v>0</v>
      </c>
      <c r="M16" s="103">
        <f t="shared" si="9"/>
        <v>0</v>
      </c>
      <c r="N16" s="39">
        <v>360371389</v>
      </c>
      <c r="O16" s="112">
        <f t="shared" si="10"/>
        <v>0.56810626038484213</v>
      </c>
      <c r="P16" s="39">
        <v>360371389</v>
      </c>
      <c r="Q16" s="112">
        <f t="shared" si="10"/>
        <v>0.56810626038484213</v>
      </c>
      <c r="R16" s="39">
        <f t="shared" si="11"/>
        <v>-273966611</v>
      </c>
      <c r="S16" s="39">
        <f t="shared" si="12"/>
        <v>-273966611</v>
      </c>
    </row>
    <row r="17" spans="1:19" outlineLevel="6" x14ac:dyDescent="0.2">
      <c r="A17" s="32" t="s">
        <v>11</v>
      </c>
      <c r="B17" s="32" t="s">
        <v>37</v>
      </c>
      <c r="C17" s="32" t="str">
        <f t="shared" si="5"/>
        <v>4211010100108</v>
      </c>
      <c r="D17" s="37" t="s">
        <v>38</v>
      </c>
      <c r="E17" s="34">
        <f t="shared" ref="E17" si="24">SUBTOTAL(9,E18:E19)</f>
        <v>64675113000</v>
      </c>
      <c r="F17" s="35">
        <f t="shared" ref="F17" si="25">SUBTOTAL(9,F18:F19)</f>
        <v>64675113000</v>
      </c>
      <c r="G17" s="35">
        <f>SUBTOTAL(9,G18:G19)</f>
        <v>64667068661</v>
      </c>
      <c r="H17" s="111">
        <f t="shared" si="1"/>
        <v>0.99987561925094748</v>
      </c>
      <c r="I17" s="35">
        <f t="shared" ref="I17:K17" si="26">SUBTOTAL(9,I18:I19)</f>
        <v>64667068661</v>
      </c>
      <c r="J17" s="111">
        <f t="shared" si="2"/>
        <v>0.99987561925094748</v>
      </c>
      <c r="K17" s="35">
        <f t="shared" si="26"/>
        <v>0</v>
      </c>
      <c r="L17" s="111">
        <f t="shared" si="3"/>
        <v>0</v>
      </c>
      <c r="M17" s="102">
        <f t="shared" si="9"/>
        <v>8044339</v>
      </c>
      <c r="N17" s="35">
        <f>SUBTOTAL(9,N18:N19)</f>
        <v>22466738654</v>
      </c>
      <c r="O17" s="111">
        <f t="shared" si="10"/>
        <v>0.34737842134114244</v>
      </c>
      <c r="P17" s="35">
        <f>SUBTOTAL(9,P18:P19)</f>
        <v>22466738654</v>
      </c>
      <c r="Q17" s="111">
        <f t="shared" si="10"/>
        <v>0.34737842134114244</v>
      </c>
      <c r="R17" s="35">
        <f t="shared" si="11"/>
        <v>-42200330007</v>
      </c>
      <c r="S17" s="35">
        <f t="shared" si="12"/>
        <v>-42200330007</v>
      </c>
    </row>
    <row r="18" spans="1:19" outlineLevel="6" x14ac:dyDescent="0.2">
      <c r="A18" s="36" t="s">
        <v>24</v>
      </c>
      <c r="B18" s="36" t="s">
        <v>39</v>
      </c>
      <c r="C18" s="36" t="str">
        <f t="shared" si="5"/>
        <v>421101010010801</v>
      </c>
      <c r="D18" s="37" t="s">
        <v>40</v>
      </c>
      <c r="E18" s="38">
        <v>32543863000</v>
      </c>
      <c r="F18" s="39">
        <v>32543863000</v>
      </c>
      <c r="G18" s="39">
        <v>32543367737</v>
      </c>
      <c r="H18" s="112">
        <f t="shared" si="1"/>
        <v>0.99998478167757776</v>
      </c>
      <c r="I18" s="39">
        <v>32543367737</v>
      </c>
      <c r="J18" s="112">
        <f t="shared" si="2"/>
        <v>0.99998478167757776</v>
      </c>
      <c r="K18" s="39">
        <v>0</v>
      </c>
      <c r="L18" s="112">
        <f t="shared" si="3"/>
        <v>0</v>
      </c>
      <c r="M18" s="103">
        <f t="shared" si="9"/>
        <v>495263</v>
      </c>
      <c r="N18" s="39">
        <v>800863181</v>
      </c>
      <c r="O18" s="112">
        <f t="shared" si="10"/>
        <v>2.4608731329774834E-2</v>
      </c>
      <c r="P18" s="39">
        <v>800863181</v>
      </c>
      <c r="Q18" s="112">
        <f t="shared" si="10"/>
        <v>2.4608731329774834E-2</v>
      </c>
      <c r="R18" s="39">
        <f t="shared" si="11"/>
        <v>-31742504556</v>
      </c>
      <c r="S18" s="39">
        <f t="shared" si="12"/>
        <v>-31742504556</v>
      </c>
    </row>
    <row r="19" spans="1:19" outlineLevel="6" x14ac:dyDescent="0.2">
      <c r="A19" s="36" t="s">
        <v>24</v>
      </c>
      <c r="B19" s="36" t="s">
        <v>41</v>
      </c>
      <c r="C19" s="36" t="str">
        <f t="shared" si="5"/>
        <v>421101010010802</v>
      </c>
      <c r="D19" s="37" t="s">
        <v>42</v>
      </c>
      <c r="E19" s="38">
        <v>32131250000</v>
      </c>
      <c r="F19" s="39">
        <v>32131250000</v>
      </c>
      <c r="G19" s="39">
        <v>32123700924</v>
      </c>
      <c r="H19" s="112">
        <f t="shared" si="1"/>
        <v>0.99976505501653379</v>
      </c>
      <c r="I19" s="39">
        <v>32123700924</v>
      </c>
      <c r="J19" s="112">
        <f t="shared" si="2"/>
        <v>0.99976505501653379</v>
      </c>
      <c r="K19" s="39">
        <v>0</v>
      </c>
      <c r="L19" s="112">
        <f t="shared" si="3"/>
        <v>0</v>
      </c>
      <c r="M19" s="103">
        <f t="shared" si="9"/>
        <v>7549076</v>
      </c>
      <c r="N19" s="39">
        <v>21665875473</v>
      </c>
      <c r="O19" s="112">
        <f t="shared" si="10"/>
        <v>0.67429295383777477</v>
      </c>
      <c r="P19" s="39">
        <v>21665875473</v>
      </c>
      <c r="Q19" s="112">
        <f t="shared" si="10"/>
        <v>0.67429295383777477</v>
      </c>
      <c r="R19" s="39">
        <f t="shared" si="11"/>
        <v>-10457825451</v>
      </c>
      <c r="S19" s="39">
        <f t="shared" si="12"/>
        <v>-10457825451</v>
      </c>
    </row>
    <row r="20" spans="1:19" outlineLevel="6" x14ac:dyDescent="0.2">
      <c r="A20" s="36" t="s">
        <v>24</v>
      </c>
      <c r="B20" s="36" t="s">
        <v>43</v>
      </c>
      <c r="C20" s="36" t="str">
        <f t="shared" si="5"/>
        <v>4211010100109</v>
      </c>
      <c r="D20" s="37" t="s">
        <v>44</v>
      </c>
      <c r="E20" s="38">
        <v>6900392000</v>
      </c>
      <c r="F20" s="39">
        <v>6900392000</v>
      </c>
      <c r="G20" s="39">
        <v>6900392000</v>
      </c>
      <c r="H20" s="112">
        <f t="shared" si="1"/>
        <v>1</v>
      </c>
      <c r="I20" s="39">
        <v>6900392000</v>
      </c>
      <c r="J20" s="112">
        <f t="shared" si="2"/>
        <v>1</v>
      </c>
      <c r="K20" s="39">
        <v>0</v>
      </c>
      <c r="L20" s="112">
        <f t="shared" si="3"/>
        <v>0</v>
      </c>
      <c r="M20" s="103">
        <f t="shared" si="9"/>
        <v>0</v>
      </c>
      <c r="N20" s="39">
        <v>5230026309</v>
      </c>
      <c r="O20" s="112">
        <f t="shared" si="10"/>
        <v>0.75793176807926277</v>
      </c>
      <c r="P20" s="39">
        <v>5230026309</v>
      </c>
      <c r="Q20" s="112">
        <f t="shared" si="10"/>
        <v>0.75793176807926277</v>
      </c>
      <c r="R20" s="39">
        <f t="shared" si="11"/>
        <v>-1670365691</v>
      </c>
      <c r="S20" s="39">
        <f t="shared" si="12"/>
        <v>-1670365691</v>
      </c>
    </row>
    <row r="21" spans="1:19" outlineLevel="6" x14ac:dyDescent="0.2">
      <c r="A21" s="36" t="s">
        <v>24</v>
      </c>
      <c r="B21" s="36" t="s">
        <v>45</v>
      </c>
      <c r="C21" s="36" t="str">
        <f t="shared" si="5"/>
        <v>4211010100110</v>
      </c>
      <c r="D21" s="37" t="s">
        <v>46</v>
      </c>
      <c r="E21" s="38">
        <v>540000000</v>
      </c>
      <c r="F21" s="39">
        <v>540000000</v>
      </c>
      <c r="G21" s="39">
        <v>540000000</v>
      </c>
      <c r="H21" s="112">
        <f t="shared" si="1"/>
        <v>1</v>
      </c>
      <c r="I21" s="39">
        <v>540000000</v>
      </c>
      <c r="J21" s="112">
        <f t="shared" si="2"/>
        <v>1</v>
      </c>
      <c r="K21" s="39">
        <v>0</v>
      </c>
      <c r="L21" s="112">
        <f t="shared" si="3"/>
        <v>0</v>
      </c>
      <c r="M21" s="103">
        <f t="shared" si="9"/>
        <v>0</v>
      </c>
      <c r="N21" s="39">
        <v>370365722</v>
      </c>
      <c r="O21" s="112">
        <f t="shared" si="10"/>
        <v>0.68586244814814812</v>
      </c>
      <c r="P21" s="39">
        <v>370365722</v>
      </c>
      <c r="Q21" s="112">
        <f t="shared" si="10"/>
        <v>0.68586244814814812</v>
      </c>
      <c r="R21" s="39">
        <f t="shared" si="11"/>
        <v>-169634278</v>
      </c>
      <c r="S21" s="39">
        <f t="shared" si="12"/>
        <v>-169634278</v>
      </c>
    </row>
    <row r="22" spans="1:19" outlineLevel="5" x14ac:dyDescent="0.2">
      <c r="A22" s="32" t="s">
        <v>11</v>
      </c>
      <c r="B22" s="32" t="s">
        <v>47</v>
      </c>
      <c r="C22" s="32" t="str">
        <f>SUBSTITUTE(B22,".","")</f>
        <v>42110101002</v>
      </c>
      <c r="D22" s="33" t="s">
        <v>48</v>
      </c>
      <c r="E22" s="34">
        <f t="shared" ref="E22" si="27">SUBTOTAL(9,E23:E24)</f>
        <v>18595468000</v>
      </c>
      <c r="F22" s="35">
        <f t="shared" ref="F22" si="28">SUBTOTAL(9,F23:F24)</f>
        <v>18595468000</v>
      </c>
      <c r="G22" s="35">
        <f>SUBTOTAL(9,G23:G24)</f>
        <v>18595468000</v>
      </c>
      <c r="H22" s="111">
        <f t="shared" si="1"/>
        <v>1</v>
      </c>
      <c r="I22" s="35">
        <f t="shared" ref="I22:K22" si="29">SUBTOTAL(9,I23:I24)</f>
        <v>18595468000</v>
      </c>
      <c r="J22" s="111">
        <f t="shared" si="2"/>
        <v>1</v>
      </c>
      <c r="K22" s="35">
        <f t="shared" si="29"/>
        <v>0</v>
      </c>
      <c r="L22" s="111">
        <f t="shared" si="3"/>
        <v>0</v>
      </c>
      <c r="M22" s="102">
        <f t="shared" si="9"/>
        <v>0</v>
      </c>
      <c r="N22" s="35">
        <f>SUBTOTAL(9,N23:N24)</f>
        <v>8401140220</v>
      </c>
      <c r="O22" s="111">
        <f t="shared" si="10"/>
        <v>0.45178428528929737</v>
      </c>
      <c r="P22" s="35">
        <f>SUBTOTAL(9,P23:P24)</f>
        <v>8401140220</v>
      </c>
      <c r="Q22" s="111">
        <f t="shared" si="10"/>
        <v>0.45178428528929737</v>
      </c>
      <c r="R22" s="35">
        <f t="shared" si="11"/>
        <v>-10194327780</v>
      </c>
      <c r="S22" s="35">
        <f t="shared" si="12"/>
        <v>-10194327780</v>
      </c>
    </row>
    <row r="23" spans="1:19" outlineLevel="6" x14ac:dyDescent="0.2">
      <c r="A23" s="32" t="s">
        <v>11</v>
      </c>
      <c r="B23" s="32" t="s">
        <v>49</v>
      </c>
      <c r="C23" s="32" t="str">
        <f>SUBSTITUTE(B23,".","")</f>
        <v>4211010100221</v>
      </c>
      <c r="D23" s="40" t="s">
        <v>50</v>
      </c>
      <c r="E23" s="34">
        <f t="shared" ref="E23" si="30">SUBTOTAL(9,E24)</f>
        <v>18595468000</v>
      </c>
      <c r="F23" s="35">
        <f t="shared" ref="F23" si="31">SUBTOTAL(9,F24)</f>
        <v>18595468000</v>
      </c>
      <c r="G23" s="35">
        <f>SUBTOTAL(9,G24)</f>
        <v>18595468000</v>
      </c>
      <c r="H23" s="111">
        <f t="shared" si="1"/>
        <v>1</v>
      </c>
      <c r="I23" s="35">
        <f t="shared" ref="I23:K23" si="32">SUBTOTAL(9,I24)</f>
        <v>18595468000</v>
      </c>
      <c r="J23" s="111">
        <f t="shared" si="2"/>
        <v>1</v>
      </c>
      <c r="K23" s="35">
        <f t="shared" si="32"/>
        <v>0</v>
      </c>
      <c r="L23" s="111">
        <f t="shared" si="3"/>
        <v>0</v>
      </c>
      <c r="M23" s="102">
        <f t="shared" si="9"/>
        <v>0</v>
      </c>
      <c r="N23" s="35">
        <f>SUBTOTAL(9,N24)</f>
        <v>8401140220</v>
      </c>
      <c r="O23" s="111">
        <f t="shared" si="10"/>
        <v>0.45178428528929737</v>
      </c>
      <c r="P23" s="35">
        <f>SUBTOTAL(9,P24)</f>
        <v>8401140220</v>
      </c>
      <c r="Q23" s="111">
        <f t="shared" si="10"/>
        <v>0.45178428528929737</v>
      </c>
      <c r="R23" s="35">
        <f t="shared" si="11"/>
        <v>-10194327780</v>
      </c>
      <c r="S23" s="35">
        <f t="shared" si="12"/>
        <v>-10194327780</v>
      </c>
    </row>
    <row r="24" spans="1:19" outlineLevel="6" x14ac:dyDescent="0.2">
      <c r="A24" s="36" t="s">
        <v>24</v>
      </c>
      <c r="B24" s="36" t="s">
        <v>51</v>
      </c>
      <c r="C24" s="36" t="str">
        <f>SUBSTITUTE(B24,".","")</f>
        <v>421101010022102</v>
      </c>
      <c r="D24" s="37" t="s">
        <v>52</v>
      </c>
      <c r="E24" s="38">
        <v>18595468000</v>
      </c>
      <c r="F24" s="39">
        <v>18595468000</v>
      </c>
      <c r="G24" s="39">
        <v>18595468000</v>
      </c>
      <c r="H24" s="112">
        <f t="shared" si="1"/>
        <v>1</v>
      </c>
      <c r="I24" s="39">
        <v>18595468000</v>
      </c>
      <c r="J24" s="112">
        <f t="shared" si="2"/>
        <v>1</v>
      </c>
      <c r="K24" s="39">
        <v>0</v>
      </c>
      <c r="L24" s="112">
        <f t="shared" si="3"/>
        <v>0</v>
      </c>
      <c r="M24" s="103">
        <f t="shared" si="9"/>
        <v>0</v>
      </c>
      <c r="N24" s="39">
        <v>8401140220</v>
      </c>
      <c r="O24" s="112">
        <f t="shared" si="10"/>
        <v>0.45178428528929737</v>
      </c>
      <c r="P24" s="39">
        <v>8401140220</v>
      </c>
      <c r="Q24" s="112">
        <f t="shared" si="10"/>
        <v>0.45178428528929737</v>
      </c>
      <c r="R24" s="39">
        <f t="shared" si="11"/>
        <v>-10194327780</v>
      </c>
      <c r="S24" s="39">
        <f t="shared" si="12"/>
        <v>-10194327780</v>
      </c>
    </row>
    <row r="25" spans="1:19" outlineLevel="4" x14ac:dyDescent="0.2">
      <c r="A25" s="28" t="s">
        <v>11</v>
      </c>
      <c r="B25" s="28" t="s">
        <v>53</v>
      </c>
      <c r="C25" s="28" t="str">
        <f t="shared" si="5"/>
        <v>42110102</v>
      </c>
      <c r="D25" s="29" t="s">
        <v>54</v>
      </c>
      <c r="E25" s="30">
        <f t="shared" ref="E25" si="33">SUBTOTAL(9,E26:E32)</f>
        <v>92090498000</v>
      </c>
      <c r="F25" s="31">
        <f t="shared" ref="F25" si="34">SUBTOTAL(9,F26:F32)</f>
        <v>94190498000</v>
      </c>
      <c r="G25" s="31">
        <f>SUBTOTAL(9,G26:G32)</f>
        <v>94188438735</v>
      </c>
      <c r="H25" s="110">
        <f t="shared" si="1"/>
        <v>0.99997813723205919</v>
      </c>
      <c r="I25" s="31">
        <f t="shared" ref="I25:K25" si="35">SUBTOTAL(9,I26:I32)</f>
        <v>94188438735</v>
      </c>
      <c r="J25" s="110">
        <f t="shared" si="2"/>
        <v>0.99997813723205919</v>
      </c>
      <c r="K25" s="31">
        <f t="shared" si="35"/>
        <v>0</v>
      </c>
      <c r="L25" s="110">
        <f t="shared" si="3"/>
        <v>0</v>
      </c>
      <c r="M25" s="101">
        <f t="shared" si="9"/>
        <v>2059265</v>
      </c>
      <c r="N25" s="31">
        <f>SUBTOTAL(9,N26:N32)</f>
        <v>71559423356</v>
      </c>
      <c r="O25" s="110">
        <f t="shared" si="10"/>
        <v>0.75973081017153132</v>
      </c>
      <c r="P25" s="31">
        <f>SUBTOTAL(9,P26:P32)</f>
        <v>66614290329</v>
      </c>
      <c r="Q25" s="110">
        <f t="shared" si="10"/>
        <v>0.70722941000906481</v>
      </c>
      <c r="R25" s="31">
        <f t="shared" si="11"/>
        <v>-22629015379</v>
      </c>
      <c r="S25" s="31">
        <f t="shared" si="12"/>
        <v>-27574148406</v>
      </c>
    </row>
    <row r="26" spans="1:19" outlineLevel="5" x14ac:dyDescent="0.2">
      <c r="A26" s="36" t="s">
        <v>24</v>
      </c>
      <c r="B26" s="36" t="s">
        <v>55</v>
      </c>
      <c r="C26" s="36" t="str">
        <f t="shared" si="5"/>
        <v>42110102001</v>
      </c>
      <c r="D26" s="41" t="s">
        <v>56</v>
      </c>
      <c r="E26" s="38">
        <v>36474833000</v>
      </c>
      <c r="F26" s="39">
        <v>38274833000</v>
      </c>
      <c r="G26" s="39">
        <v>38273597274</v>
      </c>
      <c r="H26" s="112">
        <f t="shared" si="1"/>
        <v>0.9999677143986494</v>
      </c>
      <c r="I26" s="39">
        <v>38273597274</v>
      </c>
      <c r="J26" s="112">
        <f t="shared" si="2"/>
        <v>0.9999677143986494</v>
      </c>
      <c r="K26" s="39">
        <v>0</v>
      </c>
      <c r="L26" s="112">
        <f t="shared" si="3"/>
        <v>0</v>
      </c>
      <c r="M26" s="103">
        <f t="shared" si="9"/>
        <v>1235726</v>
      </c>
      <c r="N26" s="39">
        <v>29910018470</v>
      </c>
      <c r="O26" s="112">
        <f t="shared" si="10"/>
        <v>0.78145392482835918</v>
      </c>
      <c r="P26" s="39">
        <v>27117016579</v>
      </c>
      <c r="Q26" s="112">
        <f t="shared" si="10"/>
        <v>0.70848164325106266</v>
      </c>
      <c r="R26" s="39">
        <f t="shared" si="11"/>
        <v>-8363578804</v>
      </c>
      <c r="S26" s="39">
        <f t="shared" si="12"/>
        <v>-11156580695</v>
      </c>
    </row>
    <row r="27" spans="1:19" outlineLevel="5" x14ac:dyDescent="0.2">
      <c r="A27" s="36" t="s">
        <v>24</v>
      </c>
      <c r="B27" s="36" t="s">
        <v>57</v>
      </c>
      <c r="C27" s="36" t="str">
        <f t="shared" si="5"/>
        <v>42110102002</v>
      </c>
      <c r="D27" s="41" t="s">
        <v>58</v>
      </c>
      <c r="E27" s="38">
        <v>10243928000</v>
      </c>
      <c r="F27" s="39">
        <v>10243928000</v>
      </c>
      <c r="G27" s="39">
        <v>10243927961</v>
      </c>
      <c r="H27" s="112">
        <f t="shared" si="1"/>
        <v>0.99999999619286661</v>
      </c>
      <c r="I27" s="39">
        <v>10243927961</v>
      </c>
      <c r="J27" s="112">
        <f t="shared" si="2"/>
        <v>0.99999999619286661</v>
      </c>
      <c r="K27" s="39">
        <v>0</v>
      </c>
      <c r="L27" s="112">
        <f t="shared" si="3"/>
        <v>0</v>
      </c>
      <c r="M27" s="103">
        <f t="shared" si="9"/>
        <v>39</v>
      </c>
      <c r="N27" s="39">
        <v>6466781780</v>
      </c>
      <c r="O27" s="112">
        <f t="shared" si="10"/>
        <v>0.63127950333114402</v>
      </c>
      <c r="P27" s="39">
        <v>6089257261</v>
      </c>
      <c r="Q27" s="112">
        <f t="shared" si="10"/>
        <v>0.59442601129176231</v>
      </c>
      <c r="R27" s="39">
        <f t="shared" si="11"/>
        <v>-3777146181</v>
      </c>
      <c r="S27" s="39">
        <f t="shared" si="12"/>
        <v>-4154670700</v>
      </c>
    </row>
    <row r="28" spans="1:19" outlineLevel="5" x14ac:dyDescent="0.2">
      <c r="A28" s="36" t="s">
        <v>24</v>
      </c>
      <c r="B28" s="36" t="s">
        <v>59</v>
      </c>
      <c r="C28" s="36" t="str">
        <f t="shared" si="5"/>
        <v>42110102003</v>
      </c>
      <c r="D28" s="41" t="s">
        <v>60</v>
      </c>
      <c r="E28" s="38">
        <v>15304928000</v>
      </c>
      <c r="F28" s="39">
        <v>15604928000</v>
      </c>
      <c r="G28" s="39">
        <v>15604928000</v>
      </c>
      <c r="H28" s="112">
        <f t="shared" si="1"/>
        <v>1</v>
      </c>
      <c r="I28" s="39">
        <v>15604928000</v>
      </c>
      <c r="J28" s="112">
        <f t="shared" si="2"/>
        <v>1</v>
      </c>
      <c r="K28" s="39">
        <v>0</v>
      </c>
      <c r="L28" s="112">
        <f t="shared" si="3"/>
        <v>0</v>
      </c>
      <c r="M28" s="103">
        <f t="shared" si="9"/>
        <v>0</v>
      </c>
      <c r="N28" s="39">
        <v>15513675306</v>
      </c>
      <c r="O28" s="112">
        <f t="shared" si="10"/>
        <v>0.9941523156018407</v>
      </c>
      <c r="P28" s="39">
        <v>15513661689</v>
      </c>
      <c r="Q28" s="112">
        <f t="shared" si="10"/>
        <v>0.99415144299288016</v>
      </c>
      <c r="R28" s="39">
        <f t="shared" si="11"/>
        <v>-91252694</v>
      </c>
      <c r="S28" s="39">
        <f t="shared" si="12"/>
        <v>-91266311</v>
      </c>
    </row>
    <row r="29" spans="1:19" outlineLevel="5" x14ac:dyDescent="0.2">
      <c r="A29" s="36" t="s">
        <v>24</v>
      </c>
      <c r="B29" s="36" t="s">
        <v>61</v>
      </c>
      <c r="C29" s="36" t="str">
        <f t="shared" si="5"/>
        <v>42110102004</v>
      </c>
      <c r="D29" s="41" t="s">
        <v>62</v>
      </c>
      <c r="E29" s="38">
        <v>15686433000</v>
      </c>
      <c r="F29" s="39">
        <v>15686433000</v>
      </c>
      <c r="G29" s="39">
        <v>15685663300</v>
      </c>
      <c r="H29" s="112">
        <f t="shared" si="1"/>
        <v>0.99995093212076958</v>
      </c>
      <c r="I29" s="39">
        <v>15685663300</v>
      </c>
      <c r="J29" s="112">
        <f t="shared" si="2"/>
        <v>0.99995093212076958</v>
      </c>
      <c r="K29" s="39">
        <v>0</v>
      </c>
      <c r="L29" s="112">
        <f t="shared" si="3"/>
        <v>0</v>
      </c>
      <c r="M29" s="103">
        <f t="shared" si="9"/>
        <v>769700</v>
      </c>
      <c r="N29" s="39">
        <v>11352808000</v>
      </c>
      <c r="O29" s="112">
        <f t="shared" si="10"/>
        <v>0.72373419757060131</v>
      </c>
      <c r="P29" s="39">
        <v>10304458600</v>
      </c>
      <c r="Q29" s="112">
        <f t="shared" si="10"/>
        <v>0.6569025985703697</v>
      </c>
      <c r="R29" s="39">
        <f t="shared" si="11"/>
        <v>-4332855300</v>
      </c>
      <c r="S29" s="39">
        <f t="shared" si="12"/>
        <v>-5381204700</v>
      </c>
    </row>
    <row r="30" spans="1:19" outlineLevel="5" x14ac:dyDescent="0.2">
      <c r="A30" s="36" t="s">
        <v>24</v>
      </c>
      <c r="B30" s="36" t="s">
        <v>63</v>
      </c>
      <c r="C30" s="36" t="str">
        <f t="shared" si="5"/>
        <v>42110102005</v>
      </c>
      <c r="D30" s="41" t="s">
        <v>64</v>
      </c>
      <c r="E30" s="38">
        <v>4911834000</v>
      </c>
      <c r="F30" s="39">
        <v>4911834000</v>
      </c>
      <c r="G30" s="39">
        <v>4911780200</v>
      </c>
      <c r="H30" s="112">
        <f t="shared" si="1"/>
        <v>0.99998904686111134</v>
      </c>
      <c r="I30" s="39">
        <v>4911780200</v>
      </c>
      <c r="J30" s="112">
        <f t="shared" si="2"/>
        <v>0.99998904686111134</v>
      </c>
      <c r="K30" s="39">
        <v>0</v>
      </c>
      <c r="L30" s="112">
        <f t="shared" si="3"/>
        <v>0</v>
      </c>
      <c r="M30" s="103">
        <f t="shared" si="9"/>
        <v>53800</v>
      </c>
      <c r="N30" s="39">
        <v>3397894500</v>
      </c>
      <c r="O30" s="112">
        <f t="shared" si="10"/>
        <v>0.69177714474878427</v>
      </c>
      <c r="P30" s="39">
        <v>3057389700</v>
      </c>
      <c r="Q30" s="112">
        <f t="shared" si="10"/>
        <v>0.62245379220877584</v>
      </c>
      <c r="R30" s="39">
        <f t="shared" si="11"/>
        <v>-1513885700</v>
      </c>
      <c r="S30" s="39">
        <f t="shared" si="12"/>
        <v>-1854390500</v>
      </c>
    </row>
    <row r="31" spans="1:19" outlineLevel="5" x14ac:dyDescent="0.2">
      <c r="A31" s="36" t="s">
        <v>24</v>
      </c>
      <c r="B31" s="36" t="s">
        <v>65</v>
      </c>
      <c r="C31" s="36" t="str">
        <f t="shared" si="5"/>
        <v>42110102006</v>
      </c>
      <c r="D31" s="41" t="s">
        <v>66</v>
      </c>
      <c r="E31" s="38">
        <v>5719254000</v>
      </c>
      <c r="F31" s="39">
        <v>5719254000</v>
      </c>
      <c r="G31" s="39">
        <v>5719254000</v>
      </c>
      <c r="H31" s="112">
        <f t="shared" si="1"/>
        <v>1</v>
      </c>
      <c r="I31" s="39">
        <v>5719254000</v>
      </c>
      <c r="J31" s="112">
        <f t="shared" si="2"/>
        <v>1</v>
      </c>
      <c r="K31" s="39">
        <v>0</v>
      </c>
      <c r="L31" s="112">
        <f t="shared" si="3"/>
        <v>0</v>
      </c>
      <c r="M31" s="103">
        <f t="shared" si="9"/>
        <v>0</v>
      </c>
      <c r="N31" s="39">
        <v>2950900700</v>
      </c>
      <c r="O31" s="112">
        <f t="shared" si="10"/>
        <v>0.51595902192838439</v>
      </c>
      <c r="P31" s="39">
        <v>2719459500</v>
      </c>
      <c r="Q31" s="112">
        <f t="shared" si="10"/>
        <v>0.47549199598409164</v>
      </c>
      <c r="R31" s="39">
        <f t="shared" si="11"/>
        <v>-2768353300</v>
      </c>
      <c r="S31" s="39">
        <f t="shared" si="12"/>
        <v>-2999794500</v>
      </c>
    </row>
    <row r="32" spans="1:19" outlineLevel="5" x14ac:dyDescent="0.2">
      <c r="A32" s="36" t="s">
        <v>24</v>
      </c>
      <c r="B32" s="36" t="s">
        <v>67</v>
      </c>
      <c r="C32" s="36" t="str">
        <f t="shared" si="5"/>
        <v>42110102007</v>
      </c>
      <c r="D32" s="41" t="s">
        <v>68</v>
      </c>
      <c r="E32" s="38">
        <v>3749288000</v>
      </c>
      <c r="F32" s="39">
        <v>3749288000</v>
      </c>
      <c r="G32" s="39">
        <v>3749288000</v>
      </c>
      <c r="H32" s="112">
        <f t="shared" si="1"/>
        <v>1</v>
      </c>
      <c r="I32" s="39">
        <v>3749288000</v>
      </c>
      <c r="J32" s="112">
        <f t="shared" si="2"/>
        <v>1</v>
      </c>
      <c r="K32" s="39">
        <v>0</v>
      </c>
      <c r="L32" s="112">
        <f t="shared" si="3"/>
        <v>0</v>
      </c>
      <c r="M32" s="103">
        <f t="shared" si="9"/>
        <v>0</v>
      </c>
      <c r="N32" s="39">
        <v>1967344600</v>
      </c>
      <c r="O32" s="112">
        <f t="shared" si="10"/>
        <v>0.52472485442569361</v>
      </c>
      <c r="P32" s="39">
        <v>1813047000</v>
      </c>
      <c r="Q32" s="112">
        <f t="shared" si="10"/>
        <v>0.48357101401652791</v>
      </c>
      <c r="R32" s="39">
        <f t="shared" si="11"/>
        <v>-1781943400</v>
      </c>
      <c r="S32" s="39">
        <f t="shared" si="12"/>
        <v>-1936241000</v>
      </c>
    </row>
    <row r="33" spans="1:19" outlineLevel="4" x14ac:dyDescent="0.2">
      <c r="A33" s="28" t="s">
        <v>11</v>
      </c>
      <c r="B33" s="28" t="s">
        <v>69</v>
      </c>
      <c r="C33" s="28" t="str">
        <f t="shared" si="5"/>
        <v>42110103</v>
      </c>
      <c r="D33" s="115" t="s">
        <v>70</v>
      </c>
      <c r="E33" s="30">
        <f t="shared" ref="E33" si="36">SUBTOTAL(9,E34:E44)</f>
        <v>28347127000</v>
      </c>
      <c r="F33" s="31">
        <f t="shared" ref="F33" si="37">SUBTOTAL(9,F34:F44)</f>
        <v>26750330341</v>
      </c>
      <c r="G33" s="31">
        <f>SUBTOTAL(9,G34:G44)</f>
        <v>26746135201</v>
      </c>
      <c r="H33" s="110">
        <f t="shared" si="1"/>
        <v>0.99984317427312031</v>
      </c>
      <c r="I33" s="31">
        <f t="shared" ref="I33:K33" si="38">SUBTOTAL(9,I34:I44)</f>
        <v>26746135201</v>
      </c>
      <c r="J33" s="110">
        <f t="shared" si="2"/>
        <v>0.99984317427312031</v>
      </c>
      <c r="K33" s="31">
        <f t="shared" si="38"/>
        <v>0</v>
      </c>
      <c r="L33" s="110">
        <f t="shared" si="3"/>
        <v>0</v>
      </c>
      <c r="M33" s="101">
        <f t="shared" si="9"/>
        <v>4195140</v>
      </c>
      <c r="N33" s="31">
        <f>SUBTOTAL(9,N34:N44)</f>
        <v>19548178806</v>
      </c>
      <c r="O33" s="110">
        <f t="shared" si="10"/>
        <v>0.73076401512839173</v>
      </c>
      <c r="P33" s="31">
        <f>SUBTOTAL(9,P34:P44)</f>
        <v>19498073782</v>
      </c>
      <c r="Q33" s="110">
        <f t="shared" si="10"/>
        <v>0.72889095324985465</v>
      </c>
      <c r="R33" s="31">
        <f t="shared" si="11"/>
        <v>-7197956395</v>
      </c>
      <c r="S33" s="31">
        <f t="shared" si="12"/>
        <v>-7248061419</v>
      </c>
    </row>
    <row r="34" spans="1:19" outlineLevel="6" x14ac:dyDescent="0.2">
      <c r="A34" s="32" t="s">
        <v>11</v>
      </c>
      <c r="B34" s="32" t="s">
        <v>71</v>
      </c>
      <c r="C34" s="32" t="str">
        <f t="shared" si="5"/>
        <v>42110103001</v>
      </c>
      <c r="D34" s="33" t="s">
        <v>38</v>
      </c>
      <c r="E34" s="34">
        <f t="shared" ref="E34" si="39">SUBTOTAL(9,E35:E37)</f>
        <v>16954492000</v>
      </c>
      <c r="F34" s="35">
        <f t="shared" ref="F34" si="40">SUBTOTAL(9,F35:F37)</f>
        <v>16954492000</v>
      </c>
      <c r="G34" s="35">
        <f>SUBTOTAL(9,G35:G37)</f>
        <v>16950296860</v>
      </c>
      <c r="H34" s="111">
        <f t="shared" si="1"/>
        <v>0.99975256468905116</v>
      </c>
      <c r="I34" s="35">
        <f t="shared" ref="I34:K34" si="41">SUBTOTAL(9,I35:I37)</f>
        <v>16950296860</v>
      </c>
      <c r="J34" s="111">
        <f t="shared" si="2"/>
        <v>0.99975256468905116</v>
      </c>
      <c r="K34" s="35">
        <f t="shared" si="41"/>
        <v>0</v>
      </c>
      <c r="L34" s="111">
        <f t="shared" si="3"/>
        <v>0</v>
      </c>
      <c r="M34" s="102">
        <f t="shared" si="9"/>
        <v>4195140</v>
      </c>
      <c r="N34" s="35">
        <f>SUBTOTAL(9,N35:N37)</f>
        <v>11198079218</v>
      </c>
      <c r="O34" s="111">
        <f t="shared" si="10"/>
        <v>0.66047860460814756</v>
      </c>
      <c r="P34" s="35">
        <f>SUBTOTAL(9,P35:P37)</f>
        <v>11198079218</v>
      </c>
      <c r="Q34" s="111">
        <f t="shared" si="10"/>
        <v>0.66047860460814756</v>
      </c>
      <c r="R34" s="35">
        <f t="shared" si="11"/>
        <v>-5752217642</v>
      </c>
      <c r="S34" s="35">
        <f t="shared" si="12"/>
        <v>-5752217642</v>
      </c>
    </row>
    <row r="35" spans="1:19" outlineLevel="6" x14ac:dyDescent="0.2">
      <c r="A35" s="36" t="s">
        <v>24</v>
      </c>
      <c r="B35" s="36" t="s">
        <v>72</v>
      </c>
      <c r="C35" s="36" t="str">
        <f t="shared" si="5"/>
        <v>4211010300101</v>
      </c>
      <c r="D35" s="37" t="s">
        <v>73</v>
      </c>
      <c r="E35" s="38">
        <v>16732762000</v>
      </c>
      <c r="F35" s="39">
        <v>16732762000</v>
      </c>
      <c r="G35" s="39">
        <v>16728566860</v>
      </c>
      <c r="H35" s="112">
        <f t="shared" si="1"/>
        <v>0.99974928586207101</v>
      </c>
      <c r="I35" s="39">
        <v>16728566860</v>
      </c>
      <c r="J35" s="112">
        <f t="shared" si="2"/>
        <v>0.99974928586207101</v>
      </c>
      <c r="K35" s="39">
        <v>0</v>
      </c>
      <c r="L35" s="112">
        <f t="shared" si="3"/>
        <v>0</v>
      </c>
      <c r="M35" s="103">
        <f t="shared" si="9"/>
        <v>4195140</v>
      </c>
      <c r="N35" s="39">
        <v>11142468371</v>
      </c>
      <c r="O35" s="112">
        <f t="shared" si="10"/>
        <v>0.66590730036081314</v>
      </c>
      <c r="P35" s="39">
        <v>11142468371</v>
      </c>
      <c r="Q35" s="112">
        <f t="shared" si="10"/>
        <v>0.66590730036081314</v>
      </c>
      <c r="R35" s="39">
        <f t="shared" si="11"/>
        <v>-5586098489</v>
      </c>
      <c r="S35" s="39">
        <f t="shared" si="12"/>
        <v>-5586098489</v>
      </c>
    </row>
    <row r="36" spans="1:19" outlineLevel="6" x14ac:dyDescent="0.2">
      <c r="A36" s="36" t="s">
        <v>24</v>
      </c>
      <c r="B36" s="36" t="s">
        <v>74</v>
      </c>
      <c r="C36" s="36" t="str">
        <f t="shared" si="5"/>
        <v>4211010300102</v>
      </c>
      <c r="D36" s="37" t="s">
        <v>75</v>
      </c>
      <c r="E36" s="38">
        <v>115000000</v>
      </c>
      <c r="F36" s="39">
        <v>115000000</v>
      </c>
      <c r="G36" s="39">
        <v>115000000</v>
      </c>
      <c r="H36" s="112">
        <f t="shared" si="1"/>
        <v>1</v>
      </c>
      <c r="I36" s="39">
        <v>115000000</v>
      </c>
      <c r="J36" s="112">
        <f t="shared" si="2"/>
        <v>1</v>
      </c>
      <c r="K36" s="39">
        <v>0</v>
      </c>
      <c r="L36" s="112">
        <f t="shared" si="3"/>
        <v>0</v>
      </c>
      <c r="M36" s="103">
        <f t="shared" si="9"/>
        <v>0</v>
      </c>
      <c r="N36" s="39">
        <v>0</v>
      </c>
      <c r="O36" s="112">
        <f t="shared" si="10"/>
        <v>0</v>
      </c>
      <c r="P36" s="39">
        <v>0</v>
      </c>
      <c r="Q36" s="112">
        <f t="shared" si="10"/>
        <v>0</v>
      </c>
      <c r="R36" s="39">
        <f t="shared" si="11"/>
        <v>-115000000</v>
      </c>
      <c r="S36" s="39">
        <f t="shared" si="12"/>
        <v>-115000000</v>
      </c>
    </row>
    <row r="37" spans="1:19" outlineLevel="6" x14ac:dyDescent="0.2">
      <c r="A37" s="36" t="s">
        <v>24</v>
      </c>
      <c r="B37" s="36" t="s">
        <v>76</v>
      </c>
      <c r="C37" s="36" t="str">
        <f t="shared" si="5"/>
        <v>4211010300103</v>
      </c>
      <c r="D37" s="37" t="s">
        <v>77</v>
      </c>
      <c r="E37" s="38">
        <v>106730000</v>
      </c>
      <c r="F37" s="39">
        <v>106730000</v>
      </c>
      <c r="G37" s="39">
        <v>106730000</v>
      </c>
      <c r="H37" s="112">
        <f t="shared" si="1"/>
        <v>1</v>
      </c>
      <c r="I37" s="39">
        <v>106730000</v>
      </c>
      <c r="J37" s="112">
        <f t="shared" si="2"/>
        <v>1</v>
      </c>
      <c r="K37" s="39">
        <v>0</v>
      </c>
      <c r="L37" s="112">
        <f t="shared" si="3"/>
        <v>0</v>
      </c>
      <c r="M37" s="103">
        <f t="shared" si="9"/>
        <v>0</v>
      </c>
      <c r="N37" s="39">
        <v>55610847</v>
      </c>
      <c r="O37" s="112">
        <f t="shared" si="10"/>
        <v>0.52104232174646303</v>
      </c>
      <c r="P37" s="39">
        <v>55610847</v>
      </c>
      <c r="Q37" s="112">
        <f t="shared" si="10"/>
        <v>0.52104232174646303</v>
      </c>
      <c r="R37" s="39">
        <f t="shared" si="11"/>
        <v>-51119153</v>
      </c>
      <c r="S37" s="39">
        <f t="shared" si="12"/>
        <v>-51119153</v>
      </c>
    </row>
    <row r="38" spans="1:19" outlineLevel="6" x14ac:dyDescent="0.2">
      <c r="A38" s="36" t="s">
        <v>24</v>
      </c>
      <c r="B38" s="36" t="s">
        <v>78</v>
      </c>
      <c r="C38" s="36" t="str">
        <f t="shared" si="5"/>
        <v>42110103069</v>
      </c>
      <c r="D38" s="37" t="s">
        <v>79</v>
      </c>
      <c r="E38" s="38">
        <v>3137507000</v>
      </c>
      <c r="F38" s="39">
        <v>1460173441</v>
      </c>
      <c r="G38" s="39">
        <v>1460173441</v>
      </c>
      <c r="H38" s="112">
        <f t="shared" si="1"/>
        <v>1</v>
      </c>
      <c r="I38" s="39">
        <v>1460173441</v>
      </c>
      <c r="J38" s="112">
        <f t="shared" si="2"/>
        <v>1</v>
      </c>
      <c r="K38" s="39">
        <v>0</v>
      </c>
      <c r="L38" s="112">
        <f t="shared" si="3"/>
        <v>0</v>
      </c>
      <c r="M38" s="103">
        <f t="shared" si="9"/>
        <v>0</v>
      </c>
      <c r="N38" s="39">
        <v>1460073441</v>
      </c>
      <c r="O38" s="112">
        <f t="shared" si="10"/>
        <v>0.99993151498500654</v>
      </c>
      <c r="P38" s="39">
        <v>1460073441</v>
      </c>
      <c r="Q38" s="112">
        <f t="shared" si="10"/>
        <v>0.99993151498500654</v>
      </c>
      <c r="R38" s="39">
        <f t="shared" si="11"/>
        <v>-100000</v>
      </c>
      <c r="S38" s="39">
        <f t="shared" si="12"/>
        <v>-100000</v>
      </c>
    </row>
    <row r="39" spans="1:19" outlineLevel="6" x14ac:dyDescent="0.2">
      <c r="A39" s="36" t="s">
        <v>24</v>
      </c>
      <c r="B39" s="36" t="s">
        <v>80</v>
      </c>
      <c r="C39" s="36" t="str">
        <f t="shared" si="5"/>
        <v>42110103099</v>
      </c>
      <c r="D39" s="37" t="s">
        <v>81</v>
      </c>
      <c r="E39" s="38">
        <v>295240000</v>
      </c>
      <c r="F39" s="39">
        <v>310776900</v>
      </c>
      <c r="G39" s="39">
        <v>310776900</v>
      </c>
      <c r="H39" s="112">
        <f t="shared" si="1"/>
        <v>1</v>
      </c>
      <c r="I39" s="39">
        <v>310776900</v>
      </c>
      <c r="J39" s="112">
        <f t="shared" si="2"/>
        <v>1</v>
      </c>
      <c r="K39" s="39">
        <v>0</v>
      </c>
      <c r="L39" s="112">
        <f t="shared" si="3"/>
        <v>0</v>
      </c>
      <c r="M39" s="103">
        <f t="shared" si="9"/>
        <v>0</v>
      </c>
      <c r="N39" s="39">
        <v>279134945</v>
      </c>
      <c r="O39" s="112">
        <f t="shared" si="10"/>
        <v>0.8981843405993174</v>
      </c>
      <c r="P39" s="39">
        <v>279134945</v>
      </c>
      <c r="Q39" s="112">
        <f t="shared" si="10"/>
        <v>0.8981843405993174</v>
      </c>
      <c r="R39" s="39">
        <f t="shared" si="11"/>
        <v>-31641955</v>
      </c>
      <c r="S39" s="39">
        <f t="shared" si="12"/>
        <v>-31641955</v>
      </c>
    </row>
    <row r="40" spans="1:19" outlineLevel="6" x14ac:dyDescent="0.2">
      <c r="A40" s="36" t="s">
        <v>24</v>
      </c>
      <c r="B40" s="36" t="s">
        <v>82</v>
      </c>
      <c r="C40" s="36" t="str">
        <f t="shared" si="5"/>
        <v>42110103111</v>
      </c>
      <c r="D40" s="37" t="s">
        <v>83</v>
      </c>
      <c r="E40" s="38">
        <v>1356647000</v>
      </c>
      <c r="F40" s="39">
        <v>1356647000</v>
      </c>
      <c r="G40" s="39">
        <v>1356647000</v>
      </c>
      <c r="H40" s="112">
        <f t="shared" si="1"/>
        <v>1</v>
      </c>
      <c r="I40" s="39">
        <v>1356647000</v>
      </c>
      <c r="J40" s="112">
        <f t="shared" si="2"/>
        <v>1</v>
      </c>
      <c r="K40" s="39">
        <v>0</v>
      </c>
      <c r="L40" s="112">
        <f t="shared" si="3"/>
        <v>0</v>
      </c>
      <c r="M40" s="103">
        <f t="shared" si="9"/>
        <v>0</v>
      </c>
      <c r="N40" s="39">
        <v>729598281</v>
      </c>
      <c r="O40" s="112">
        <f t="shared" si="10"/>
        <v>0.53779522676127245</v>
      </c>
      <c r="P40" s="39">
        <v>729598281</v>
      </c>
      <c r="Q40" s="112">
        <f t="shared" si="10"/>
        <v>0.53779522676127245</v>
      </c>
      <c r="R40" s="39">
        <f t="shared" si="11"/>
        <v>-627048719</v>
      </c>
      <c r="S40" s="39">
        <f t="shared" si="12"/>
        <v>-627048719</v>
      </c>
    </row>
    <row r="41" spans="1:19" outlineLevel="6" x14ac:dyDescent="0.2">
      <c r="A41" s="36" t="s">
        <v>24</v>
      </c>
      <c r="B41" s="36" t="s">
        <v>84</v>
      </c>
      <c r="C41" s="36" t="str">
        <f t="shared" si="5"/>
        <v>42110103115</v>
      </c>
      <c r="D41" s="37" t="s">
        <v>85</v>
      </c>
      <c r="E41" s="38">
        <v>0</v>
      </c>
      <c r="F41" s="39">
        <v>60000000</v>
      </c>
      <c r="G41" s="39">
        <v>60000000</v>
      </c>
      <c r="H41" s="112">
        <f t="shared" si="1"/>
        <v>1</v>
      </c>
      <c r="I41" s="39">
        <v>60000000</v>
      </c>
      <c r="J41" s="112">
        <f t="shared" si="2"/>
        <v>1</v>
      </c>
      <c r="K41" s="39">
        <v>0</v>
      </c>
      <c r="L41" s="112">
        <f t="shared" si="3"/>
        <v>0</v>
      </c>
      <c r="M41" s="103">
        <f t="shared" si="9"/>
        <v>0</v>
      </c>
      <c r="N41" s="39">
        <v>50105024</v>
      </c>
      <c r="O41" s="112">
        <f t="shared" si="10"/>
        <v>0.8350837333333333</v>
      </c>
      <c r="P41" s="39">
        <v>0</v>
      </c>
      <c r="Q41" s="112">
        <f t="shared" si="10"/>
        <v>0</v>
      </c>
      <c r="R41" s="39">
        <f t="shared" si="11"/>
        <v>-9894976</v>
      </c>
      <c r="S41" s="39">
        <f t="shared" si="12"/>
        <v>-60000000</v>
      </c>
    </row>
    <row r="42" spans="1:19" outlineLevel="6" x14ac:dyDescent="0.2">
      <c r="A42" s="36" t="s">
        <v>24</v>
      </c>
      <c r="B42" s="36" t="s">
        <v>86</v>
      </c>
      <c r="C42" s="36" t="str">
        <f t="shared" si="5"/>
        <v>42110103116</v>
      </c>
      <c r="D42" s="37" t="s">
        <v>87</v>
      </c>
      <c r="E42" s="38">
        <v>2430000000</v>
      </c>
      <c r="F42" s="39">
        <v>2430000000</v>
      </c>
      <c r="G42" s="39">
        <v>2430000000</v>
      </c>
      <c r="H42" s="112">
        <f t="shared" si="1"/>
        <v>1</v>
      </c>
      <c r="I42" s="39">
        <v>2430000000</v>
      </c>
      <c r="J42" s="112">
        <f t="shared" si="2"/>
        <v>1</v>
      </c>
      <c r="K42" s="39">
        <v>0</v>
      </c>
      <c r="L42" s="112">
        <f t="shared" si="3"/>
        <v>0</v>
      </c>
      <c r="M42" s="103">
        <f t="shared" si="9"/>
        <v>0</v>
      </c>
      <c r="N42" s="39">
        <v>1928817585</v>
      </c>
      <c r="O42" s="112">
        <f t="shared" si="10"/>
        <v>0.79375209259259261</v>
      </c>
      <c r="P42" s="39">
        <v>1928817585</v>
      </c>
      <c r="Q42" s="112">
        <f t="shared" si="10"/>
        <v>0.79375209259259261</v>
      </c>
      <c r="R42" s="39">
        <f t="shared" si="11"/>
        <v>-501182415</v>
      </c>
      <c r="S42" s="39">
        <f t="shared" si="12"/>
        <v>-501182415</v>
      </c>
    </row>
    <row r="43" spans="1:19" outlineLevel="6" x14ac:dyDescent="0.2">
      <c r="A43" s="36" t="s">
        <v>24</v>
      </c>
      <c r="B43" s="36" t="s">
        <v>88</v>
      </c>
      <c r="C43" s="36" t="str">
        <f t="shared" si="5"/>
        <v>42110103117</v>
      </c>
      <c r="D43" s="37" t="s">
        <v>89</v>
      </c>
      <c r="E43" s="38">
        <v>1183043000</v>
      </c>
      <c r="F43" s="39">
        <v>1208043000</v>
      </c>
      <c r="G43" s="39">
        <v>1208043000</v>
      </c>
      <c r="H43" s="112">
        <f t="shared" si="1"/>
        <v>1</v>
      </c>
      <c r="I43" s="39">
        <v>1208043000</v>
      </c>
      <c r="J43" s="112">
        <f t="shared" si="2"/>
        <v>1</v>
      </c>
      <c r="K43" s="39">
        <v>0</v>
      </c>
      <c r="L43" s="112">
        <f t="shared" si="3"/>
        <v>0</v>
      </c>
      <c r="M43" s="103">
        <f t="shared" si="9"/>
        <v>0</v>
      </c>
      <c r="N43" s="39">
        <v>994634312</v>
      </c>
      <c r="O43" s="112">
        <f t="shared" si="10"/>
        <v>0.82334346707857253</v>
      </c>
      <c r="P43" s="39">
        <v>994634312</v>
      </c>
      <c r="Q43" s="112">
        <f t="shared" si="10"/>
        <v>0.82334346707857253</v>
      </c>
      <c r="R43" s="39">
        <f t="shared" si="11"/>
        <v>-213408688</v>
      </c>
      <c r="S43" s="39">
        <f t="shared" si="12"/>
        <v>-213408688</v>
      </c>
    </row>
    <row r="44" spans="1:19" outlineLevel="6" x14ac:dyDescent="0.2">
      <c r="A44" s="36" t="s">
        <v>24</v>
      </c>
      <c r="B44" s="36" t="s">
        <v>90</v>
      </c>
      <c r="C44" s="36" t="str">
        <f t="shared" si="5"/>
        <v>42110103121</v>
      </c>
      <c r="D44" s="37" t="s">
        <v>91</v>
      </c>
      <c r="E44" s="38">
        <v>2990198000</v>
      </c>
      <c r="F44" s="39">
        <v>2970198000</v>
      </c>
      <c r="G44" s="39">
        <v>2970198000</v>
      </c>
      <c r="H44" s="112">
        <f t="shared" si="1"/>
        <v>1</v>
      </c>
      <c r="I44" s="39">
        <v>2970198000</v>
      </c>
      <c r="J44" s="112">
        <f t="shared" si="2"/>
        <v>1</v>
      </c>
      <c r="K44" s="39">
        <v>0</v>
      </c>
      <c r="L44" s="112">
        <f t="shared" si="3"/>
        <v>0</v>
      </c>
      <c r="M44" s="103">
        <f t="shared" si="9"/>
        <v>0</v>
      </c>
      <c r="N44" s="39">
        <v>2907736000</v>
      </c>
      <c r="O44" s="112">
        <f t="shared" si="10"/>
        <v>0.97897042554065417</v>
      </c>
      <c r="P44" s="39">
        <v>2907736000</v>
      </c>
      <c r="Q44" s="112">
        <f t="shared" si="10"/>
        <v>0.97897042554065417</v>
      </c>
      <c r="R44" s="39">
        <f t="shared" si="11"/>
        <v>-62462000</v>
      </c>
      <c r="S44" s="39">
        <f t="shared" si="12"/>
        <v>-62462000</v>
      </c>
    </row>
    <row r="45" spans="1:19" outlineLevel="3" x14ac:dyDescent="0.2">
      <c r="A45" s="24" t="s">
        <v>11</v>
      </c>
      <c r="B45" s="24" t="s">
        <v>92</v>
      </c>
      <c r="C45" s="24" t="str">
        <f t="shared" si="5"/>
        <v>421102</v>
      </c>
      <c r="D45" s="25" t="s">
        <v>93</v>
      </c>
      <c r="E45" s="26">
        <f t="shared" ref="E45" si="42">SUBTOTAL(9,E46:E73)</f>
        <v>5139783000</v>
      </c>
      <c r="F45" s="27">
        <f t="shared" ref="F45" si="43">SUBTOTAL(9,F46:F73)</f>
        <v>7105779659</v>
      </c>
      <c r="G45" s="27">
        <f>SUBTOTAL(9,G46:G73)</f>
        <v>7105779659</v>
      </c>
      <c r="H45" s="109">
        <f t="shared" si="1"/>
        <v>1</v>
      </c>
      <c r="I45" s="27">
        <f t="shared" ref="I45:K45" si="44">SUBTOTAL(9,I46:I73)</f>
        <v>7105779659</v>
      </c>
      <c r="J45" s="109">
        <f t="shared" si="2"/>
        <v>1</v>
      </c>
      <c r="K45" s="27">
        <f t="shared" si="44"/>
        <v>0</v>
      </c>
      <c r="L45" s="109">
        <f t="shared" si="3"/>
        <v>0</v>
      </c>
      <c r="M45" s="100">
        <f t="shared" si="9"/>
        <v>0</v>
      </c>
      <c r="N45" s="27">
        <f>SUBTOTAL(9,N46:N73)</f>
        <v>4220158920</v>
      </c>
      <c r="O45" s="109">
        <f t="shared" si="10"/>
        <v>0.5939051198491434</v>
      </c>
      <c r="P45" s="27">
        <f>SUBTOTAL(9,P46:P73)</f>
        <v>4171610940</v>
      </c>
      <c r="Q45" s="109">
        <f t="shared" si="10"/>
        <v>0.58707293783256331</v>
      </c>
      <c r="R45" s="27">
        <f t="shared" si="11"/>
        <v>-2885620739</v>
      </c>
      <c r="S45" s="27">
        <f t="shared" si="12"/>
        <v>-2934168719</v>
      </c>
    </row>
    <row r="46" spans="1:19" outlineLevel="4" x14ac:dyDescent="0.2">
      <c r="A46" s="28" t="s">
        <v>11</v>
      </c>
      <c r="B46" s="28" t="s">
        <v>94</v>
      </c>
      <c r="C46" s="28" t="str">
        <f t="shared" si="5"/>
        <v>42110201</v>
      </c>
      <c r="D46" s="29" t="s">
        <v>21</v>
      </c>
      <c r="E46" s="30">
        <f t="shared" ref="E46" si="45">SUBTOTAL(9,E47:E55)</f>
        <v>3789866000</v>
      </c>
      <c r="F46" s="31">
        <f t="shared" ref="F46" si="46">SUBTOTAL(9,F47:F55)</f>
        <v>5719199559</v>
      </c>
      <c r="G46" s="31">
        <f>SUBTOTAL(9,G47:G55)</f>
        <v>5719199559</v>
      </c>
      <c r="H46" s="110">
        <f t="shared" si="1"/>
        <v>1</v>
      </c>
      <c r="I46" s="31">
        <f t="shared" ref="I46:K46" si="47">SUBTOTAL(9,I47:I55)</f>
        <v>5719199559</v>
      </c>
      <c r="J46" s="110">
        <f t="shared" si="2"/>
        <v>1</v>
      </c>
      <c r="K46" s="31">
        <f t="shared" si="47"/>
        <v>0</v>
      </c>
      <c r="L46" s="110">
        <f t="shared" si="3"/>
        <v>0</v>
      </c>
      <c r="M46" s="101">
        <f t="shared" si="9"/>
        <v>0</v>
      </c>
      <c r="N46" s="31">
        <f>SUBTOTAL(9,N47:N55)</f>
        <v>3271337563</v>
      </c>
      <c r="O46" s="110">
        <f t="shared" si="10"/>
        <v>0.57199220437273779</v>
      </c>
      <c r="P46" s="31">
        <f>SUBTOTAL(9,P47:P55)</f>
        <v>3271337563</v>
      </c>
      <c r="Q46" s="110">
        <f t="shared" si="10"/>
        <v>0.57199220437273779</v>
      </c>
      <c r="R46" s="31">
        <f t="shared" si="11"/>
        <v>-2447861996</v>
      </c>
      <c r="S46" s="31">
        <f t="shared" si="12"/>
        <v>-2447861996</v>
      </c>
    </row>
    <row r="47" spans="1:19" outlineLevel="5" x14ac:dyDescent="0.2">
      <c r="A47" s="32" t="s">
        <v>11</v>
      </c>
      <c r="B47" s="32" t="s">
        <v>95</v>
      </c>
      <c r="C47" s="32" t="str">
        <f t="shared" si="5"/>
        <v>42110201001</v>
      </c>
      <c r="D47" s="33" t="s">
        <v>23</v>
      </c>
      <c r="E47" s="34">
        <f t="shared" ref="E47" si="48">SUBTOTAL(9,E48:E55)</f>
        <v>3789866000</v>
      </c>
      <c r="F47" s="35">
        <f t="shared" ref="F47" si="49">SUBTOTAL(9,F48:F55)</f>
        <v>5719199559</v>
      </c>
      <c r="G47" s="35">
        <f>SUBTOTAL(9,G48:G55)</f>
        <v>5719199559</v>
      </c>
      <c r="H47" s="111">
        <f t="shared" si="1"/>
        <v>1</v>
      </c>
      <c r="I47" s="35">
        <f t="shared" ref="I47:K47" si="50">SUBTOTAL(9,I48:I55)</f>
        <v>5719199559</v>
      </c>
      <c r="J47" s="111">
        <f t="shared" si="2"/>
        <v>1</v>
      </c>
      <c r="K47" s="35">
        <f t="shared" si="50"/>
        <v>0</v>
      </c>
      <c r="L47" s="111">
        <f t="shared" si="3"/>
        <v>0</v>
      </c>
      <c r="M47" s="102">
        <f t="shared" si="9"/>
        <v>0</v>
      </c>
      <c r="N47" s="35">
        <f>SUBTOTAL(9,N48:N55)</f>
        <v>3271337563</v>
      </c>
      <c r="O47" s="111">
        <f t="shared" si="10"/>
        <v>0.57199220437273779</v>
      </c>
      <c r="P47" s="35">
        <f>SUBTOTAL(9,P48:P55)</f>
        <v>3271337563</v>
      </c>
      <c r="Q47" s="111">
        <f t="shared" si="10"/>
        <v>0.57199220437273779</v>
      </c>
      <c r="R47" s="35">
        <f t="shared" si="11"/>
        <v>-2447861996</v>
      </c>
      <c r="S47" s="35">
        <f t="shared" si="12"/>
        <v>-2447861996</v>
      </c>
    </row>
    <row r="48" spans="1:19" outlineLevel="6" x14ac:dyDescent="0.2">
      <c r="A48" s="36" t="s">
        <v>24</v>
      </c>
      <c r="B48" s="36" t="s">
        <v>96</v>
      </c>
      <c r="C48" s="36" t="str">
        <f t="shared" si="5"/>
        <v>4211020100101</v>
      </c>
      <c r="D48" s="37" t="s">
        <v>26</v>
      </c>
      <c r="E48" s="38">
        <v>2216994000</v>
      </c>
      <c r="F48" s="39">
        <v>3834327559</v>
      </c>
      <c r="G48" s="39">
        <v>3834327559</v>
      </c>
      <c r="H48" s="112">
        <f t="shared" si="1"/>
        <v>1</v>
      </c>
      <c r="I48" s="39">
        <v>3834327559</v>
      </c>
      <c r="J48" s="112">
        <f t="shared" si="2"/>
        <v>1</v>
      </c>
      <c r="K48" s="39">
        <v>0</v>
      </c>
      <c r="L48" s="112">
        <f t="shared" si="3"/>
        <v>0</v>
      </c>
      <c r="M48" s="103">
        <f t="shared" si="9"/>
        <v>0</v>
      </c>
      <c r="N48" s="39">
        <v>2173602851</v>
      </c>
      <c r="O48" s="112">
        <f t="shared" si="10"/>
        <v>0.56687980292609108</v>
      </c>
      <c r="P48" s="39">
        <v>2173602851</v>
      </c>
      <c r="Q48" s="112">
        <f t="shared" si="10"/>
        <v>0.56687980292609108</v>
      </c>
      <c r="R48" s="39">
        <f t="shared" si="11"/>
        <v>-1660724708</v>
      </c>
      <c r="S48" s="39">
        <f t="shared" si="12"/>
        <v>-1660724708</v>
      </c>
    </row>
    <row r="49" spans="1:19" outlineLevel="6" x14ac:dyDescent="0.2">
      <c r="A49" s="36" t="s">
        <v>24</v>
      </c>
      <c r="B49" s="36" t="s">
        <v>97</v>
      </c>
      <c r="C49" s="36" t="str">
        <f t="shared" si="5"/>
        <v>4211020100102</v>
      </c>
      <c r="D49" s="37" t="s">
        <v>28</v>
      </c>
      <c r="E49" s="38">
        <v>381180000</v>
      </c>
      <c r="F49" s="39">
        <v>487180000</v>
      </c>
      <c r="G49" s="39">
        <v>487180000</v>
      </c>
      <c r="H49" s="112">
        <f t="shared" si="1"/>
        <v>1</v>
      </c>
      <c r="I49" s="39">
        <v>487180000</v>
      </c>
      <c r="J49" s="112">
        <f t="shared" si="2"/>
        <v>1</v>
      </c>
      <c r="K49" s="39">
        <v>0</v>
      </c>
      <c r="L49" s="112">
        <f t="shared" si="3"/>
        <v>0</v>
      </c>
      <c r="M49" s="103">
        <f t="shared" si="9"/>
        <v>0</v>
      </c>
      <c r="N49" s="39">
        <v>355208949</v>
      </c>
      <c r="O49" s="112">
        <f t="shared" si="10"/>
        <v>0.72911233835543332</v>
      </c>
      <c r="P49" s="39">
        <v>355208949</v>
      </c>
      <c r="Q49" s="112">
        <f t="shared" si="10"/>
        <v>0.72911233835543332</v>
      </c>
      <c r="R49" s="39">
        <f t="shared" si="11"/>
        <v>-131971051</v>
      </c>
      <c r="S49" s="39">
        <f t="shared" si="12"/>
        <v>-131971051</v>
      </c>
    </row>
    <row r="50" spans="1:19" outlineLevel="6" x14ac:dyDescent="0.2">
      <c r="A50" s="36" t="s">
        <v>24</v>
      </c>
      <c r="B50" s="36" t="s">
        <v>98</v>
      </c>
      <c r="C50" s="36" t="str">
        <f t="shared" si="5"/>
        <v>4211020100104</v>
      </c>
      <c r="D50" s="37" t="s">
        <v>30</v>
      </c>
      <c r="E50" s="38">
        <v>222316000</v>
      </c>
      <c r="F50" s="39">
        <v>274316000</v>
      </c>
      <c r="G50" s="39">
        <v>274316000</v>
      </c>
      <c r="H50" s="112">
        <f t="shared" si="1"/>
        <v>1</v>
      </c>
      <c r="I50" s="39">
        <v>274316000</v>
      </c>
      <c r="J50" s="112">
        <f t="shared" si="2"/>
        <v>1</v>
      </c>
      <c r="K50" s="39">
        <v>0</v>
      </c>
      <c r="L50" s="112">
        <f t="shared" si="3"/>
        <v>0</v>
      </c>
      <c r="M50" s="103">
        <f t="shared" si="9"/>
        <v>0</v>
      </c>
      <c r="N50" s="39">
        <v>187153541</v>
      </c>
      <c r="O50" s="112">
        <f t="shared" si="10"/>
        <v>0.68225528587468465</v>
      </c>
      <c r="P50" s="39">
        <v>187153541</v>
      </c>
      <c r="Q50" s="112">
        <f t="shared" si="10"/>
        <v>0.68225528587468465</v>
      </c>
      <c r="R50" s="39">
        <f t="shared" si="11"/>
        <v>-87162459</v>
      </c>
      <c r="S50" s="39">
        <f t="shared" si="12"/>
        <v>-87162459</v>
      </c>
    </row>
    <row r="51" spans="1:19" outlineLevel="6" x14ac:dyDescent="0.2">
      <c r="A51" s="36" t="s">
        <v>24</v>
      </c>
      <c r="B51" s="36" t="s">
        <v>99</v>
      </c>
      <c r="C51" s="36" t="str">
        <f t="shared" si="5"/>
        <v>4211020100105</v>
      </c>
      <c r="D51" s="37" t="s">
        <v>32</v>
      </c>
      <c r="E51" s="38">
        <v>48880000</v>
      </c>
      <c r="F51" s="39">
        <v>58880000</v>
      </c>
      <c r="G51" s="39">
        <v>58880000</v>
      </c>
      <c r="H51" s="112">
        <f t="shared" si="1"/>
        <v>1</v>
      </c>
      <c r="I51" s="39">
        <v>58880000</v>
      </c>
      <c r="J51" s="112">
        <f t="shared" si="2"/>
        <v>1</v>
      </c>
      <c r="K51" s="39">
        <v>0</v>
      </c>
      <c r="L51" s="112">
        <f t="shared" si="3"/>
        <v>0</v>
      </c>
      <c r="M51" s="103">
        <f t="shared" si="9"/>
        <v>0</v>
      </c>
      <c r="N51" s="39">
        <v>39079918</v>
      </c>
      <c r="O51" s="112">
        <f t="shared" si="10"/>
        <v>0.6637214334239131</v>
      </c>
      <c r="P51" s="39">
        <v>39079918</v>
      </c>
      <c r="Q51" s="112">
        <f t="shared" si="10"/>
        <v>0.6637214334239131</v>
      </c>
      <c r="R51" s="39">
        <f t="shared" si="11"/>
        <v>-19800082</v>
      </c>
      <c r="S51" s="39">
        <f t="shared" si="12"/>
        <v>-19800082</v>
      </c>
    </row>
    <row r="52" spans="1:19" outlineLevel="6" x14ac:dyDescent="0.2">
      <c r="A52" s="36" t="s">
        <v>24</v>
      </c>
      <c r="B52" s="36" t="s">
        <v>100</v>
      </c>
      <c r="C52" s="36" t="str">
        <f t="shared" si="5"/>
        <v>4211020100106</v>
      </c>
      <c r="D52" s="37" t="s">
        <v>34</v>
      </c>
      <c r="E52" s="38">
        <v>278461000</v>
      </c>
      <c r="F52" s="39">
        <v>422461000</v>
      </c>
      <c r="G52" s="39">
        <v>422461000</v>
      </c>
      <c r="H52" s="112">
        <f t="shared" si="1"/>
        <v>1</v>
      </c>
      <c r="I52" s="39">
        <v>422461000</v>
      </c>
      <c r="J52" s="112">
        <f t="shared" si="2"/>
        <v>1</v>
      </c>
      <c r="K52" s="39">
        <v>0</v>
      </c>
      <c r="L52" s="112">
        <f t="shared" si="3"/>
        <v>0</v>
      </c>
      <c r="M52" s="103">
        <f t="shared" si="9"/>
        <v>0</v>
      </c>
      <c r="N52" s="39">
        <v>255451820</v>
      </c>
      <c r="O52" s="112">
        <f t="shared" si="10"/>
        <v>0.60467550850847773</v>
      </c>
      <c r="P52" s="39">
        <v>255451820</v>
      </c>
      <c r="Q52" s="112">
        <f t="shared" si="10"/>
        <v>0.60467550850847773</v>
      </c>
      <c r="R52" s="39">
        <f t="shared" si="11"/>
        <v>-167009180</v>
      </c>
      <c r="S52" s="39">
        <f t="shared" si="12"/>
        <v>-167009180</v>
      </c>
    </row>
    <row r="53" spans="1:19" outlineLevel="5" x14ac:dyDescent="0.2">
      <c r="A53" s="32" t="s">
        <v>11</v>
      </c>
      <c r="B53" s="32" t="s">
        <v>101</v>
      </c>
      <c r="C53" s="32" t="str">
        <f t="shared" si="5"/>
        <v>4211020100108</v>
      </c>
      <c r="D53" s="40" t="s">
        <v>38</v>
      </c>
      <c r="E53" s="34">
        <f t="shared" ref="E53" si="51">SUBTOTAL(9,E54:E55)</f>
        <v>642035000</v>
      </c>
      <c r="F53" s="35">
        <f t="shared" ref="F53" si="52">SUBTOTAL(9,F54:F55)</f>
        <v>642035000</v>
      </c>
      <c r="G53" s="35">
        <f>SUBTOTAL(9,G54:G55)</f>
        <v>642035000</v>
      </c>
      <c r="H53" s="111">
        <f t="shared" si="1"/>
        <v>1</v>
      </c>
      <c r="I53" s="35">
        <f t="shared" ref="I53:K53" si="53">SUBTOTAL(9,I54:I55)</f>
        <v>642035000</v>
      </c>
      <c r="J53" s="111">
        <f t="shared" si="2"/>
        <v>1</v>
      </c>
      <c r="K53" s="35">
        <f t="shared" si="53"/>
        <v>0</v>
      </c>
      <c r="L53" s="111">
        <f t="shared" si="3"/>
        <v>0</v>
      </c>
      <c r="M53" s="102">
        <f t="shared" si="9"/>
        <v>0</v>
      </c>
      <c r="N53" s="35">
        <f>SUBTOTAL(9,N54:N55)</f>
        <v>260840484</v>
      </c>
      <c r="O53" s="111">
        <f t="shared" si="10"/>
        <v>0.40627144003052795</v>
      </c>
      <c r="P53" s="35">
        <f>SUBTOTAL(9,P54:P55)</f>
        <v>260840484</v>
      </c>
      <c r="Q53" s="111">
        <f t="shared" si="10"/>
        <v>0.40627144003052795</v>
      </c>
      <c r="R53" s="35">
        <f t="shared" si="11"/>
        <v>-381194516</v>
      </c>
      <c r="S53" s="35">
        <f t="shared" si="12"/>
        <v>-381194516</v>
      </c>
    </row>
    <row r="54" spans="1:19" outlineLevel="6" x14ac:dyDescent="0.2">
      <c r="A54" s="36" t="s">
        <v>24</v>
      </c>
      <c r="B54" s="36" t="s">
        <v>102</v>
      </c>
      <c r="C54" s="36" t="str">
        <f t="shared" si="5"/>
        <v>421102010010801</v>
      </c>
      <c r="D54" s="37" t="s">
        <v>40</v>
      </c>
      <c r="E54" s="38">
        <v>326280000</v>
      </c>
      <c r="F54" s="39">
        <v>326280000</v>
      </c>
      <c r="G54" s="39">
        <v>326280000</v>
      </c>
      <c r="H54" s="112">
        <f t="shared" si="1"/>
        <v>1</v>
      </c>
      <c r="I54" s="39">
        <v>326280000</v>
      </c>
      <c r="J54" s="112">
        <f t="shared" si="2"/>
        <v>1</v>
      </c>
      <c r="K54" s="39">
        <v>0</v>
      </c>
      <c r="L54" s="112">
        <f t="shared" si="3"/>
        <v>0</v>
      </c>
      <c r="M54" s="103">
        <f t="shared" si="9"/>
        <v>0</v>
      </c>
      <c r="N54" s="39">
        <v>0</v>
      </c>
      <c r="O54" s="112">
        <f t="shared" si="10"/>
        <v>0</v>
      </c>
      <c r="P54" s="39">
        <v>0</v>
      </c>
      <c r="Q54" s="112">
        <f t="shared" si="10"/>
        <v>0</v>
      </c>
      <c r="R54" s="39">
        <f t="shared" si="11"/>
        <v>-326280000</v>
      </c>
      <c r="S54" s="39">
        <f t="shared" si="12"/>
        <v>-326280000</v>
      </c>
    </row>
    <row r="55" spans="1:19" outlineLevel="6" x14ac:dyDescent="0.2">
      <c r="A55" s="36" t="s">
        <v>24</v>
      </c>
      <c r="B55" s="36" t="s">
        <v>103</v>
      </c>
      <c r="C55" s="36" t="str">
        <f t="shared" si="5"/>
        <v>421102010010802</v>
      </c>
      <c r="D55" s="37" t="s">
        <v>42</v>
      </c>
      <c r="E55" s="38">
        <v>315755000</v>
      </c>
      <c r="F55" s="39">
        <v>315755000</v>
      </c>
      <c r="G55" s="39">
        <v>315755000</v>
      </c>
      <c r="H55" s="112">
        <f t="shared" si="1"/>
        <v>1</v>
      </c>
      <c r="I55" s="39">
        <v>315755000</v>
      </c>
      <c r="J55" s="112">
        <f t="shared" si="2"/>
        <v>1</v>
      </c>
      <c r="K55" s="39">
        <v>0</v>
      </c>
      <c r="L55" s="112">
        <f t="shared" si="3"/>
        <v>0</v>
      </c>
      <c r="M55" s="103">
        <f t="shared" si="9"/>
        <v>0</v>
      </c>
      <c r="N55" s="39">
        <v>260840484</v>
      </c>
      <c r="O55" s="112">
        <f t="shared" si="10"/>
        <v>0.82608504695095886</v>
      </c>
      <c r="P55" s="39">
        <v>260840484</v>
      </c>
      <c r="Q55" s="112">
        <f t="shared" si="10"/>
        <v>0.82608504695095886</v>
      </c>
      <c r="R55" s="39">
        <f t="shared" si="11"/>
        <v>-54914516</v>
      </c>
      <c r="S55" s="39">
        <f t="shared" si="12"/>
        <v>-54914516</v>
      </c>
    </row>
    <row r="56" spans="1:19" outlineLevel="4" x14ac:dyDescent="0.2">
      <c r="A56" s="28" t="s">
        <v>11</v>
      </c>
      <c r="B56" s="28" t="s">
        <v>104</v>
      </c>
      <c r="C56" s="28" t="str">
        <f t="shared" si="5"/>
        <v>42110202</v>
      </c>
      <c r="D56" s="29" t="s">
        <v>54</v>
      </c>
      <c r="E56" s="30">
        <f t="shared" ref="E56" si="54">SUBTOTAL(9,E57:E63)</f>
        <v>1019213000</v>
      </c>
      <c r="F56" s="31">
        <f t="shared" ref="F56" si="55">SUBTOTAL(9,F57:F63)</f>
        <v>1049213000</v>
      </c>
      <c r="G56" s="31">
        <f>SUBTOTAL(9,G57:G63)</f>
        <v>1049213000</v>
      </c>
      <c r="H56" s="110">
        <f t="shared" si="1"/>
        <v>1</v>
      </c>
      <c r="I56" s="31">
        <f t="shared" ref="I56:K56" si="56">SUBTOTAL(9,I57:I63)</f>
        <v>1049213000</v>
      </c>
      <c r="J56" s="110">
        <f t="shared" si="2"/>
        <v>1</v>
      </c>
      <c r="K56" s="31">
        <f t="shared" si="56"/>
        <v>0</v>
      </c>
      <c r="L56" s="110">
        <f t="shared" si="3"/>
        <v>0</v>
      </c>
      <c r="M56" s="101">
        <f t="shared" si="9"/>
        <v>0</v>
      </c>
      <c r="N56" s="31">
        <f>SUBTOTAL(9,N57:N63)</f>
        <v>732439505</v>
      </c>
      <c r="O56" s="110">
        <f t="shared" si="10"/>
        <v>0.69808466441037231</v>
      </c>
      <c r="P56" s="31">
        <f>SUBTOTAL(9,P57:P63)</f>
        <v>683891525</v>
      </c>
      <c r="Q56" s="110">
        <f t="shared" si="10"/>
        <v>0.65181381187613952</v>
      </c>
      <c r="R56" s="31">
        <f t="shared" si="11"/>
        <v>-316773495</v>
      </c>
      <c r="S56" s="31">
        <f t="shared" si="12"/>
        <v>-365321475</v>
      </c>
    </row>
    <row r="57" spans="1:19" outlineLevel="5" x14ac:dyDescent="0.2">
      <c r="A57" s="36" t="s">
        <v>24</v>
      </c>
      <c r="B57" s="36" t="s">
        <v>105</v>
      </c>
      <c r="C57" s="36" t="str">
        <f t="shared" si="5"/>
        <v>42110202001</v>
      </c>
      <c r="D57" s="37" t="s">
        <v>56</v>
      </c>
      <c r="E57" s="38">
        <v>344782000</v>
      </c>
      <c r="F57" s="39">
        <v>354782000</v>
      </c>
      <c r="G57" s="39">
        <v>354782000</v>
      </c>
      <c r="H57" s="112">
        <f t="shared" si="1"/>
        <v>1</v>
      </c>
      <c r="I57" s="39">
        <v>354782000</v>
      </c>
      <c r="J57" s="112">
        <f t="shared" si="2"/>
        <v>1</v>
      </c>
      <c r="K57" s="39">
        <v>0</v>
      </c>
      <c r="L57" s="112">
        <f t="shared" si="3"/>
        <v>0</v>
      </c>
      <c r="M57" s="103">
        <f t="shared" si="9"/>
        <v>0</v>
      </c>
      <c r="N57" s="39">
        <v>288579030</v>
      </c>
      <c r="O57" s="112">
        <f t="shared" si="10"/>
        <v>0.81339817127137226</v>
      </c>
      <c r="P57" s="39">
        <v>259556078</v>
      </c>
      <c r="Q57" s="112">
        <f t="shared" si="10"/>
        <v>0.73159314170391954</v>
      </c>
      <c r="R57" s="39">
        <f t="shared" si="11"/>
        <v>-66202970</v>
      </c>
      <c r="S57" s="39">
        <f t="shared" si="12"/>
        <v>-95225922</v>
      </c>
    </row>
    <row r="58" spans="1:19" outlineLevel="5" x14ac:dyDescent="0.2">
      <c r="A58" s="36" t="s">
        <v>24</v>
      </c>
      <c r="B58" s="36" t="s">
        <v>106</v>
      </c>
      <c r="C58" s="36" t="str">
        <f t="shared" si="5"/>
        <v>42110202002</v>
      </c>
      <c r="D58" s="37" t="s">
        <v>58</v>
      </c>
      <c r="E58" s="38">
        <v>108651000</v>
      </c>
      <c r="F58" s="39">
        <v>108651000</v>
      </c>
      <c r="G58" s="39">
        <v>108651000</v>
      </c>
      <c r="H58" s="112">
        <f t="shared" si="1"/>
        <v>1</v>
      </c>
      <c r="I58" s="39">
        <v>108651000</v>
      </c>
      <c r="J58" s="112">
        <f t="shared" si="2"/>
        <v>1</v>
      </c>
      <c r="K58" s="39">
        <v>0</v>
      </c>
      <c r="L58" s="112">
        <f t="shared" si="3"/>
        <v>0</v>
      </c>
      <c r="M58" s="103">
        <f t="shared" si="9"/>
        <v>0</v>
      </c>
      <c r="N58" s="39">
        <v>19172366</v>
      </c>
      <c r="O58" s="112">
        <f t="shared" si="10"/>
        <v>0.17645825625166819</v>
      </c>
      <c r="P58" s="39">
        <v>16357838</v>
      </c>
      <c r="Q58" s="112">
        <f t="shared" si="10"/>
        <v>0.15055395716560363</v>
      </c>
      <c r="R58" s="39">
        <f t="shared" si="11"/>
        <v>-89478634</v>
      </c>
      <c r="S58" s="39">
        <f t="shared" si="12"/>
        <v>-92293162</v>
      </c>
    </row>
    <row r="59" spans="1:19" outlineLevel="5" x14ac:dyDescent="0.2">
      <c r="A59" s="36" t="s">
        <v>24</v>
      </c>
      <c r="B59" s="36" t="s">
        <v>107</v>
      </c>
      <c r="C59" s="36" t="str">
        <f t="shared" si="5"/>
        <v>42110202003</v>
      </c>
      <c r="D59" s="37" t="s">
        <v>60</v>
      </c>
      <c r="E59" s="38">
        <v>267256000</v>
      </c>
      <c r="F59" s="39">
        <v>287256000</v>
      </c>
      <c r="G59" s="39">
        <v>287256000</v>
      </c>
      <c r="H59" s="112">
        <f t="shared" si="1"/>
        <v>1</v>
      </c>
      <c r="I59" s="39">
        <v>287256000</v>
      </c>
      <c r="J59" s="112">
        <f t="shared" si="2"/>
        <v>1</v>
      </c>
      <c r="K59" s="39">
        <v>0</v>
      </c>
      <c r="L59" s="112">
        <f t="shared" si="3"/>
        <v>0</v>
      </c>
      <c r="M59" s="103">
        <f t="shared" si="9"/>
        <v>0</v>
      </c>
      <c r="N59" s="39">
        <v>269709709</v>
      </c>
      <c r="O59" s="112">
        <f t="shared" si="10"/>
        <v>0.93891758222630683</v>
      </c>
      <c r="P59" s="39">
        <v>269709709</v>
      </c>
      <c r="Q59" s="112">
        <f t="shared" si="10"/>
        <v>0.93891758222630683</v>
      </c>
      <c r="R59" s="39">
        <f t="shared" si="11"/>
        <v>-17546291</v>
      </c>
      <c r="S59" s="39">
        <f t="shared" si="12"/>
        <v>-17546291</v>
      </c>
    </row>
    <row r="60" spans="1:19" outlineLevel="5" x14ac:dyDescent="0.2">
      <c r="A60" s="36" t="s">
        <v>24</v>
      </c>
      <c r="B60" s="36" t="s">
        <v>108</v>
      </c>
      <c r="C60" s="36" t="str">
        <f t="shared" si="5"/>
        <v>42110202004</v>
      </c>
      <c r="D60" s="37" t="s">
        <v>62</v>
      </c>
      <c r="E60" s="38">
        <v>155952000</v>
      </c>
      <c r="F60" s="39">
        <v>155952000</v>
      </c>
      <c r="G60" s="39">
        <v>155952000</v>
      </c>
      <c r="H60" s="112">
        <f t="shared" si="1"/>
        <v>1</v>
      </c>
      <c r="I60" s="39">
        <v>155952000</v>
      </c>
      <c r="J60" s="112">
        <f t="shared" si="2"/>
        <v>1</v>
      </c>
      <c r="K60" s="39">
        <v>0</v>
      </c>
      <c r="L60" s="112">
        <f t="shared" si="3"/>
        <v>0</v>
      </c>
      <c r="M60" s="103">
        <f t="shared" si="9"/>
        <v>0</v>
      </c>
      <c r="N60" s="39">
        <v>113691100</v>
      </c>
      <c r="O60" s="112">
        <f t="shared" si="10"/>
        <v>0.72901341438391298</v>
      </c>
      <c r="P60" s="39">
        <v>102448000</v>
      </c>
      <c r="Q60" s="112">
        <f t="shared" si="10"/>
        <v>0.65692007797270957</v>
      </c>
      <c r="R60" s="39">
        <f t="shared" si="11"/>
        <v>-42260900</v>
      </c>
      <c r="S60" s="39">
        <f t="shared" si="12"/>
        <v>-53504000</v>
      </c>
    </row>
    <row r="61" spans="1:19" outlineLevel="5" x14ac:dyDescent="0.2">
      <c r="A61" s="36" t="s">
        <v>24</v>
      </c>
      <c r="B61" s="36" t="s">
        <v>109</v>
      </c>
      <c r="C61" s="36" t="str">
        <f t="shared" si="5"/>
        <v>42110202005</v>
      </c>
      <c r="D61" s="37" t="s">
        <v>64</v>
      </c>
      <c r="E61" s="38">
        <v>48437000</v>
      </c>
      <c r="F61" s="39">
        <v>48437000</v>
      </c>
      <c r="G61" s="39">
        <v>48437000</v>
      </c>
      <c r="H61" s="112">
        <f t="shared" si="1"/>
        <v>1</v>
      </c>
      <c r="I61" s="39">
        <v>48437000</v>
      </c>
      <c r="J61" s="112">
        <f t="shared" si="2"/>
        <v>1</v>
      </c>
      <c r="K61" s="39">
        <v>0</v>
      </c>
      <c r="L61" s="112">
        <f t="shared" si="3"/>
        <v>0</v>
      </c>
      <c r="M61" s="103">
        <f t="shared" si="9"/>
        <v>0</v>
      </c>
      <c r="N61" s="39">
        <v>11136200</v>
      </c>
      <c r="O61" s="112">
        <f t="shared" si="10"/>
        <v>0.22991101843631934</v>
      </c>
      <c r="P61" s="39">
        <v>10004700</v>
      </c>
      <c r="Q61" s="112">
        <f t="shared" si="10"/>
        <v>0.20655077729834631</v>
      </c>
      <c r="R61" s="39">
        <f t="shared" si="11"/>
        <v>-37300800</v>
      </c>
      <c r="S61" s="39">
        <f t="shared" si="12"/>
        <v>-38432300</v>
      </c>
    </row>
    <row r="62" spans="1:19" outlineLevel="5" x14ac:dyDescent="0.2">
      <c r="A62" s="36" t="s">
        <v>24</v>
      </c>
      <c r="B62" s="36" t="s">
        <v>110</v>
      </c>
      <c r="C62" s="36" t="str">
        <f t="shared" si="5"/>
        <v>42110202006</v>
      </c>
      <c r="D62" s="37" t="s">
        <v>66</v>
      </c>
      <c r="E62" s="38">
        <v>56860000</v>
      </c>
      <c r="F62" s="39">
        <v>56860000</v>
      </c>
      <c r="G62" s="39">
        <v>56860000</v>
      </c>
      <c r="H62" s="112">
        <f t="shared" si="1"/>
        <v>1</v>
      </c>
      <c r="I62" s="39">
        <v>56860000</v>
      </c>
      <c r="J62" s="112">
        <f t="shared" si="2"/>
        <v>1</v>
      </c>
      <c r="K62" s="39">
        <v>0</v>
      </c>
      <c r="L62" s="112">
        <f t="shared" si="3"/>
        <v>0</v>
      </c>
      <c r="M62" s="103">
        <f t="shared" si="9"/>
        <v>0</v>
      </c>
      <c r="N62" s="39">
        <v>18090300</v>
      </c>
      <c r="O62" s="112">
        <f t="shared" si="10"/>
        <v>0.31815511783327471</v>
      </c>
      <c r="P62" s="39">
        <v>15488800</v>
      </c>
      <c r="Q62" s="112">
        <f t="shared" si="10"/>
        <v>0.27240239183960607</v>
      </c>
      <c r="R62" s="39">
        <f t="shared" si="11"/>
        <v>-38769700</v>
      </c>
      <c r="S62" s="39">
        <f t="shared" si="12"/>
        <v>-41371200</v>
      </c>
    </row>
    <row r="63" spans="1:19" outlineLevel="5" x14ac:dyDescent="0.2">
      <c r="A63" s="36" t="s">
        <v>24</v>
      </c>
      <c r="B63" s="36" t="s">
        <v>111</v>
      </c>
      <c r="C63" s="36" t="str">
        <f t="shared" si="5"/>
        <v>42110202007</v>
      </c>
      <c r="D63" s="37" t="s">
        <v>68</v>
      </c>
      <c r="E63" s="38">
        <v>37275000</v>
      </c>
      <c r="F63" s="39">
        <v>37275000</v>
      </c>
      <c r="G63" s="39">
        <v>37275000</v>
      </c>
      <c r="H63" s="112">
        <f t="shared" si="1"/>
        <v>1</v>
      </c>
      <c r="I63" s="39">
        <v>37275000</v>
      </c>
      <c r="J63" s="112">
        <f t="shared" si="2"/>
        <v>1</v>
      </c>
      <c r="K63" s="39">
        <v>0</v>
      </c>
      <c r="L63" s="112">
        <f t="shared" si="3"/>
        <v>0</v>
      </c>
      <c r="M63" s="103">
        <f t="shared" si="9"/>
        <v>0</v>
      </c>
      <c r="N63" s="39">
        <v>12060800</v>
      </c>
      <c r="O63" s="112">
        <f t="shared" si="10"/>
        <v>0.32356270959087863</v>
      </c>
      <c r="P63" s="39">
        <v>10326400</v>
      </c>
      <c r="Q63" s="112">
        <f t="shared" si="10"/>
        <v>0.27703286384976528</v>
      </c>
      <c r="R63" s="39">
        <f t="shared" si="11"/>
        <v>-25214200</v>
      </c>
      <c r="S63" s="39">
        <f t="shared" si="12"/>
        <v>-26948600</v>
      </c>
    </row>
    <row r="64" spans="1:19" outlineLevel="4" x14ac:dyDescent="0.2">
      <c r="A64" s="28" t="s">
        <v>11</v>
      </c>
      <c r="B64" s="28" t="s">
        <v>112</v>
      </c>
      <c r="C64" s="28" t="str">
        <f t="shared" si="5"/>
        <v>42110203</v>
      </c>
      <c r="D64" s="29" t="s">
        <v>70</v>
      </c>
      <c r="E64" s="30">
        <f t="shared" ref="E64" si="57">SUBTOTAL(9,E65:E73)</f>
        <v>330704000</v>
      </c>
      <c r="F64" s="31">
        <f t="shared" ref="F64" si="58">SUBTOTAL(9,F65:F73)</f>
        <v>337367100</v>
      </c>
      <c r="G64" s="31">
        <f>SUBTOTAL(9,G65:G73)</f>
        <v>337367100</v>
      </c>
      <c r="H64" s="110">
        <f t="shared" si="1"/>
        <v>1</v>
      </c>
      <c r="I64" s="31">
        <f t="shared" ref="I64:K64" si="59">SUBTOTAL(9,I65:I73)</f>
        <v>337367100</v>
      </c>
      <c r="J64" s="110">
        <f t="shared" si="2"/>
        <v>1</v>
      </c>
      <c r="K64" s="31">
        <f t="shared" si="59"/>
        <v>0</v>
      </c>
      <c r="L64" s="110">
        <f t="shared" si="3"/>
        <v>0</v>
      </c>
      <c r="M64" s="101">
        <f t="shared" si="9"/>
        <v>0</v>
      </c>
      <c r="N64" s="31">
        <f>SUBTOTAL(9,N65:N73)</f>
        <v>216381852</v>
      </c>
      <c r="O64" s="110">
        <f t="shared" si="10"/>
        <v>0.64138397609014042</v>
      </c>
      <c r="P64" s="31">
        <f>SUBTOTAL(9,P65:P73)</f>
        <v>216381852</v>
      </c>
      <c r="Q64" s="110">
        <f t="shared" si="10"/>
        <v>0.64138397609014042</v>
      </c>
      <c r="R64" s="31">
        <f t="shared" si="11"/>
        <v>-120985248</v>
      </c>
      <c r="S64" s="31">
        <f t="shared" si="12"/>
        <v>-120985248</v>
      </c>
    </row>
    <row r="65" spans="1:19" outlineLevel="5" x14ac:dyDescent="0.2">
      <c r="A65" s="32" t="s">
        <v>11</v>
      </c>
      <c r="B65" s="32" t="s">
        <v>113</v>
      </c>
      <c r="C65" s="32" t="str">
        <f t="shared" si="5"/>
        <v>42110203001</v>
      </c>
      <c r="D65" s="33" t="s">
        <v>38</v>
      </c>
      <c r="E65" s="34">
        <f t="shared" ref="E65" si="60">SUBTOTAL(9,E66:E67)</f>
        <v>203666000</v>
      </c>
      <c r="F65" s="35">
        <f t="shared" ref="F65" si="61">SUBTOTAL(9,F66:F67)</f>
        <v>203666000</v>
      </c>
      <c r="G65" s="35">
        <f>SUBTOTAL(9,G66:G67)</f>
        <v>203666000</v>
      </c>
      <c r="H65" s="111">
        <f t="shared" si="1"/>
        <v>1</v>
      </c>
      <c r="I65" s="35">
        <f t="shared" ref="I65:K65" si="62">SUBTOTAL(9,I66:I67)</f>
        <v>203666000</v>
      </c>
      <c r="J65" s="111">
        <f t="shared" si="2"/>
        <v>1</v>
      </c>
      <c r="K65" s="35">
        <f t="shared" si="62"/>
        <v>0</v>
      </c>
      <c r="L65" s="111">
        <f t="shared" si="3"/>
        <v>0</v>
      </c>
      <c r="M65" s="102">
        <f t="shared" si="9"/>
        <v>0</v>
      </c>
      <c r="N65" s="35">
        <f>SUBTOTAL(9,N66:N67)</f>
        <v>157226024</v>
      </c>
      <c r="O65" s="111">
        <f t="shared" si="10"/>
        <v>0.77197973152121613</v>
      </c>
      <c r="P65" s="35">
        <f>SUBTOTAL(9,P66:P67)</f>
        <v>157226024</v>
      </c>
      <c r="Q65" s="111">
        <f t="shared" si="10"/>
        <v>0.77197973152121613</v>
      </c>
      <c r="R65" s="35">
        <f t="shared" si="11"/>
        <v>-46439976</v>
      </c>
      <c r="S65" s="35">
        <f t="shared" si="12"/>
        <v>-46439976</v>
      </c>
    </row>
    <row r="66" spans="1:19" outlineLevel="6" x14ac:dyDescent="0.2">
      <c r="A66" s="36" t="s">
        <v>24</v>
      </c>
      <c r="B66" s="36" t="s">
        <v>114</v>
      </c>
      <c r="C66" s="36" t="str">
        <f t="shared" si="5"/>
        <v>4211020300101</v>
      </c>
      <c r="D66" s="37" t="s">
        <v>73</v>
      </c>
      <c r="E66" s="38">
        <v>173666000</v>
      </c>
      <c r="F66" s="39">
        <v>173666000</v>
      </c>
      <c r="G66" s="39">
        <v>173666000</v>
      </c>
      <c r="H66" s="112">
        <f t="shared" si="1"/>
        <v>1</v>
      </c>
      <c r="I66" s="39">
        <v>173666000</v>
      </c>
      <c r="J66" s="112">
        <f t="shared" si="2"/>
        <v>1</v>
      </c>
      <c r="K66" s="39">
        <v>0</v>
      </c>
      <c r="L66" s="112">
        <f t="shared" si="3"/>
        <v>0</v>
      </c>
      <c r="M66" s="103">
        <f t="shared" si="9"/>
        <v>0</v>
      </c>
      <c r="N66" s="39">
        <v>157226024</v>
      </c>
      <c r="O66" s="112">
        <f t="shared" si="10"/>
        <v>0.90533566731542159</v>
      </c>
      <c r="P66" s="39">
        <v>157226024</v>
      </c>
      <c r="Q66" s="112">
        <f t="shared" si="10"/>
        <v>0.90533566731542159</v>
      </c>
      <c r="R66" s="39">
        <f t="shared" si="11"/>
        <v>-16439976</v>
      </c>
      <c r="S66" s="39">
        <f t="shared" si="12"/>
        <v>-16439976</v>
      </c>
    </row>
    <row r="67" spans="1:19" outlineLevel="6" x14ac:dyDescent="0.2">
      <c r="A67" s="36" t="s">
        <v>24</v>
      </c>
      <c r="B67" s="36" t="s">
        <v>115</v>
      </c>
      <c r="C67" s="36" t="str">
        <f t="shared" si="5"/>
        <v>4211020300102</v>
      </c>
      <c r="D67" s="37" t="s">
        <v>75</v>
      </c>
      <c r="E67" s="38">
        <v>30000000</v>
      </c>
      <c r="F67" s="39">
        <v>30000000</v>
      </c>
      <c r="G67" s="39">
        <v>30000000</v>
      </c>
      <c r="H67" s="112">
        <f t="shared" si="1"/>
        <v>1</v>
      </c>
      <c r="I67" s="39">
        <v>30000000</v>
      </c>
      <c r="J67" s="112">
        <f t="shared" si="2"/>
        <v>1</v>
      </c>
      <c r="K67" s="39">
        <v>0</v>
      </c>
      <c r="L67" s="112">
        <f t="shared" si="3"/>
        <v>0</v>
      </c>
      <c r="M67" s="103">
        <f t="shared" si="9"/>
        <v>0</v>
      </c>
      <c r="N67" s="39">
        <v>0</v>
      </c>
      <c r="O67" s="112">
        <f t="shared" si="10"/>
        <v>0</v>
      </c>
      <c r="P67" s="39">
        <v>0</v>
      </c>
      <c r="Q67" s="112">
        <f t="shared" si="10"/>
        <v>0</v>
      </c>
      <c r="R67" s="39">
        <f t="shared" si="11"/>
        <v>-30000000</v>
      </c>
      <c r="S67" s="39">
        <f t="shared" si="12"/>
        <v>-30000000</v>
      </c>
    </row>
    <row r="68" spans="1:19" outlineLevel="5" x14ac:dyDescent="0.2">
      <c r="A68" s="32" t="s">
        <v>11</v>
      </c>
      <c r="B68" s="32" t="s">
        <v>116</v>
      </c>
      <c r="C68" s="32" t="str">
        <f t="shared" si="5"/>
        <v>42110203036</v>
      </c>
      <c r="D68" s="33" t="s">
        <v>50</v>
      </c>
      <c r="E68" s="34">
        <f>SUBTOTAL(9,E69:E69)</f>
        <v>80695000</v>
      </c>
      <c r="F68" s="35">
        <f t="shared" ref="F68" si="63">SUBTOTAL(9,F69:F69)</f>
        <v>80695000</v>
      </c>
      <c r="G68" s="35">
        <f>SUBTOTAL(9,G69:G69)</f>
        <v>80695000</v>
      </c>
      <c r="H68" s="111">
        <f t="shared" si="1"/>
        <v>1</v>
      </c>
      <c r="I68" s="35">
        <f t="shared" ref="I68:K68" si="64">SUBTOTAL(9,I69:I69)</f>
        <v>80695000</v>
      </c>
      <c r="J68" s="111">
        <f t="shared" si="2"/>
        <v>1</v>
      </c>
      <c r="K68" s="35">
        <f t="shared" si="64"/>
        <v>0</v>
      </c>
      <c r="L68" s="111">
        <f t="shared" si="3"/>
        <v>0</v>
      </c>
      <c r="M68" s="102">
        <f t="shared" si="9"/>
        <v>0</v>
      </c>
      <c r="N68" s="35">
        <f>SUBTOTAL(9,N69:N69)</f>
        <v>14465400</v>
      </c>
      <c r="O68" s="111">
        <f t="shared" si="10"/>
        <v>0.17926017721048393</v>
      </c>
      <c r="P68" s="35">
        <f>SUBTOTAL(9,P69:P69)</f>
        <v>14465400</v>
      </c>
      <c r="Q68" s="111">
        <f t="shared" si="10"/>
        <v>0.17926017721048393</v>
      </c>
      <c r="R68" s="35">
        <f t="shared" si="11"/>
        <v>-66229600</v>
      </c>
      <c r="S68" s="35">
        <f t="shared" si="12"/>
        <v>-66229600</v>
      </c>
    </row>
    <row r="69" spans="1:19" outlineLevel="6" x14ac:dyDescent="0.2">
      <c r="A69" s="36" t="s">
        <v>24</v>
      </c>
      <c r="B69" s="36" t="s">
        <v>117</v>
      </c>
      <c r="C69" s="36" t="str">
        <f t="shared" si="5"/>
        <v>4211020303602</v>
      </c>
      <c r="D69" s="37" t="s">
        <v>118</v>
      </c>
      <c r="E69" s="38">
        <v>80695000</v>
      </c>
      <c r="F69" s="39">
        <v>80695000</v>
      </c>
      <c r="G69" s="39">
        <v>80695000</v>
      </c>
      <c r="H69" s="112">
        <f t="shared" ref="H69:H134" si="65">IF($F69=0,"",G69/$F69)</f>
        <v>1</v>
      </c>
      <c r="I69" s="39">
        <v>80695000</v>
      </c>
      <c r="J69" s="112">
        <f t="shared" ref="J69:J134" si="66">IF($F69=0,"",I69/$F69)</f>
        <v>1</v>
      </c>
      <c r="K69" s="39">
        <v>0</v>
      </c>
      <c r="L69" s="112">
        <f t="shared" ref="L69:L134" si="67">IF($F69=0,"",K69/$F69)</f>
        <v>0</v>
      </c>
      <c r="M69" s="103">
        <f t="shared" si="9"/>
        <v>0</v>
      </c>
      <c r="N69" s="39">
        <v>14465400</v>
      </c>
      <c r="O69" s="112">
        <f t="shared" si="10"/>
        <v>0.17926017721048393</v>
      </c>
      <c r="P69" s="39">
        <v>14465400</v>
      </c>
      <c r="Q69" s="112">
        <f t="shared" si="10"/>
        <v>0.17926017721048393</v>
      </c>
      <c r="R69" s="39">
        <f t="shared" si="11"/>
        <v>-66229600</v>
      </c>
      <c r="S69" s="39">
        <f t="shared" si="12"/>
        <v>-66229600</v>
      </c>
    </row>
    <row r="70" spans="1:19" outlineLevel="6" x14ac:dyDescent="0.2">
      <c r="A70" s="36" t="s">
        <v>24</v>
      </c>
      <c r="B70" s="36" t="s">
        <v>119</v>
      </c>
      <c r="C70" s="36" t="str">
        <f t="shared" ref="C70:C133" si="68">SUBSTITUTE(B70,".","")</f>
        <v>42110203092</v>
      </c>
      <c r="D70" s="37" t="s">
        <v>120</v>
      </c>
      <c r="E70" s="38">
        <v>0</v>
      </c>
      <c r="F70" s="39">
        <v>5463100</v>
      </c>
      <c r="G70" s="39">
        <v>5463100</v>
      </c>
      <c r="H70" s="112">
        <f t="shared" si="65"/>
        <v>1</v>
      </c>
      <c r="I70" s="39">
        <v>5463100</v>
      </c>
      <c r="J70" s="112">
        <f t="shared" si="66"/>
        <v>1</v>
      </c>
      <c r="K70" s="39">
        <v>0</v>
      </c>
      <c r="L70" s="112">
        <f t="shared" si="67"/>
        <v>0</v>
      </c>
      <c r="M70" s="103">
        <f t="shared" ref="M70:M133" si="69">+F70-G70</f>
        <v>0</v>
      </c>
      <c r="N70" s="39">
        <v>3132296</v>
      </c>
      <c r="O70" s="112">
        <f t="shared" ref="O70:Q133" si="70">IF($F70=0,"",N70/$F70)</f>
        <v>0.5733550548223536</v>
      </c>
      <c r="P70" s="39">
        <v>3132296</v>
      </c>
      <c r="Q70" s="112">
        <f t="shared" si="70"/>
        <v>0.5733550548223536</v>
      </c>
      <c r="R70" s="39">
        <f t="shared" ref="R70:R133" si="71">+N70-G70</f>
        <v>-2330804</v>
      </c>
      <c r="S70" s="39">
        <f t="shared" ref="S70:S133" si="72">+P70-I70</f>
        <v>-2330804</v>
      </c>
    </row>
    <row r="71" spans="1:19" outlineLevel="6" x14ac:dyDescent="0.2">
      <c r="A71" s="36" t="s">
        <v>24</v>
      </c>
      <c r="B71" s="36" t="s">
        <v>121</v>
      </c>
      <c r="C71" s="36" t="str">
        <f t="shared" si="68"/>
        <v>42110203104</v>
      </c>
      <c r="D71" s="37" t="s">
        <v>83</v>
      </c>
      <c r="E71" s="38">
        <v>11054000</v>
      </c>
      <c r="F71" s="39">
        <v>11054000</v>
      </c>
      <c r="G71" s="39">
        <v>11054000</v>
      </c>
      <c r="H71" s="112">
        <f t="shared" si="65"/>
        <v>1</v>
      </c>
      <c r="I71" s="39">
        <v>11054000</v>
      </c>
      <c r="J71" s="112">
        <f t="shared" si="66"/>
        <v>1</v>
      </c>
      <c r="K71" s="39">
        <v>0</v>
      </c>
      <c r="L71" s="112">
        <f t="shared" si="67"/>
        <v>0</v>
      </c>
      <c r="M71" s="103">
        <f t="shared" si="69"/>
        <v>0</v>
      </c>
      <c r="N71" s="39">
        <v>5496132</v>
      </c>
      <c r="O71" s="112">
        <f t="shared" si="70"/>
        <v>0.49720752668717205</v>
      </c>
      <c r="P71" s="39">
        <v>5496132</v>
      </c>
      <c r="Q71" s="112">
        <f t="shared" si="70"/>
        <v>0.49720752668717205</v>
      </c>
      <c r="R71" s="39">
        <f t="shared" si="71"/>
        <v>-5557868</v>
      </c>
      <c r="S71" s="39">
        <f t="shared" si="72"/>
        <v>-5557868</v>
      </c>
    </row>
    <row r="72" spans="1:19" outlineLevel="6" x14ac:dyDescent="0.2">
      <c r="A72" s="36" t="s">
        <v>24</v>
      </c>
      <c r="B72" s="36" t="s">
        <v>122</v>
      </c>
      <c r="C72" s="36" t="str">
        <f t="shared" si="68"/>
        <v>42110203108</v>
      </c>
      <c r="D72" s="37" t="s">
        <v>85</v>
      </c>
      <c r="E72" s="38">
        <v>0</v>
      </c>
      <c r="F72" s="39">
        <v>0</v>
      </c>
      <c r="G72" s="39">
        <v>0</v>
      </c>
      <c r="H72" s="112" t="str">
        <f t="shared" si="65"/>
        <v/>
      </c>
      <c r="I72" s="39">
        <v>0</v>
      </c>
      <c r="J72" s="112" t="str">
        <f t="shared" si="66"/>
        <v/>
      </c>
      <c r="K72" s="39">
        <v>0</v>
      </c>
      <c r="L72" s="112" t="str">
        <f t="shared" si="67"/>
        <v/>
      </c>
      <c r="M72" s="103">
        <f t="shared" si="69"/>
        <v>0</v>
      </c>
      <c r="N72" s="39">
        <v>0</v>
      </c>
      <c r="O72" s="112" t="str">
        <f t="shared" si="70"/>
        <v/>
      </c>
      <c r="P72" s="39">
        <v>0</v>
      </c>
      <c r="Q72" s="112" t="str">
        <f t="shared" si="70"/>
        <v/>
      </c>
      <c r="R72" s="39">
        <f t="shared" si="71"/>
        <v>0</v>
      </c>
      <c r="S72" s="39">
        <f t="shared" si="72"/>
        <v>0</v>
      </c>
    </row>
    <row r="73" spans="1:19" outlineLevel="6" x14ac:dyDescent="0.2">
      <c r="A73" s="36" t="s">
        <v>24</v>
      </c>
      <c r="B73" s="36" t="s">
        <v>123</v>
      </c>
      <c r="C73" s="36" t="str">
        <f t="shared" si="68"/>
        <v>42110203114</v>
      </c>
      <c r="D73" s="37" t="s">
        <v>91</v>
      </c>
      <c r="E73" s="38">
        <v>35289000</v>
      </c>
      <c r="F73" s="39">
        <v>36489000</v>
      </c>
      <c r="G73" s="39">
        <v>36489000</v>
      </c>
      <c r="H73" s="112">
        <f t="shared" si="65"/>
        <v>1</v>
      </c>
      <c r="I73" s="39">
        <v>36489000</v>
      </c>
      <c r="J73" s="112">
        <f t="shared" si="66"/>
        <v>1</v>
      </c>
      <c r="K73" s="39">
        <v>0</v>
      </c>
      <c r="L73" s="112">
        <f t="shared" si="67"/>
        <v>0</v>
      </c>
      <c r="M73" s="103">
        <f t="shared" si="69"/>
        <v>0</v>
      </c>
      <c r="N73" s="39">
        <v>36062000</v>
      </c>
      <c r="O73" s="112">
        <f t="shared" si="70"/>
        <v>0.98829784318561753</v>
      </c>
      <c r="P73" s="39">
        <v>36062000</v>
      </c>
      <c r="Q73" s="112">
        <f t="shared" si="70"/>
        <v>0.98829784318561753</v>
      </c>
      <c r="R73" s="39">
        <f t="shared" si="71"/>
        <v>-427000</v>
      </c>
      <c r="S73" s="39">
        <f t="shared" si="72"/>
        <v>-427000</v>
      </c>
    </row>
    <row r="74" spans="1:19" outlineLevel="2" x14ac:dyDescent="0.2">
      <c r="A74" s="20" t="s">
        <v>11</v>
      </c>
      <c r="B74" s="20" t="s">
        <v>124</v>
      </c>
      <c r="C74" s="20" t="str">
        <f t="shared" si="68"/>
        <v>4212</v>
      </c>
      <c r="D74" s="21" t="s">
        <v>125</v>
      </c>
      <c r="E74" s="22">
        <f t="shared" ref="E74" si="73">SUBTOTAL(9,E75:E86)</f>
        <v>246090861000</v>
      </c>
      <c r="F74" s="23">
        <f t="shared" ref="F74" si="74">SUBTOTAL(9,F75:F86)</f>
        <v>274342722708</v>
      </c>
      <c r="G74" s="23">
        <f>SUBTOTAL(9,G75:G86)</f>
        <v>268734197974</v>
      </c>
      <c r="H74" s="108">
        <f t="shared" si="65"/>
        <v>0.97955650261600158</v>
      </c>
      <c r="I74" s="23">
        <f t="shared" ref="I74:K74" si="75">SUBTOTAL(9,I75:I86)</f>
        <v>219440249728</v>
      </c>
      <c r="J74" s="108">
        <f t="shared" si="66"/>
        <v>0.79987632827266164</v>
      </c>
      <c r="K74" s="23">
        <f t="shared" si="75"/>
        <v>49293948246</v>
      </c>
      <c r="L74" s="108">
        <f t="shared" si="67"/>
        <v>0.17968017434333991</v>
      </c>
      <c r="M74" s="99">
        <f t="shared" si="69"/>
        <v>5608524734</v>
      </c>
      <c r="N74" s="23">
        <f>SUBTOTAL(9,N75:N86)</f>
        <v>256741246080</v>
      </c>
      <c r="O74" s="108">
        <f t="shared" si="70"/>
        <v>0.93584128474683714</v>
      </c>
      <c r="P74" s="23">
        <f>SUBTOTAL(9,P75:P86)</f>
        <v>150253906279</v>
      </c>
      <c r="Q74" s="108">
        <f t="shared" si="70"/>
        <v>0.5476868669810665</v>
      </c>
      <c r="R74" s="23">
        <f t="shared" si="71"/>
        <v>-11992951894</v>
      </c>
      <c r="S74" s="23">
        <f t="shared" si="72"/>
        <v>-69186343449</v>
      </c>
    </row>
    <row r="75" spans="1:19" outlineLevel="3" x14ac:dyDescent="0.2">
      <c r="A75" s="24" t="s">
        <v>11</v>
      </c>
      <c r="B75" s="24" t="s">
        <v>126</v>
      </c>
      <c r="C75" s="24" t="str">
        <f t="shared" si="68"/>
        <v>421202</v>
      </c>
      <c r="D75" s="25" t="s">
        <v>127</v>
      </c>
      <c r="E75" s="26">
        <f t="shared" ref="E75" si="76">SUBTOTAL(9,E76:E86)</f>
        <v>246090861000</v>
      </c>
      <c r="F75" s="27">
        <f t="shared" ref="F75" si="77">SUBTOTAL(9,F76:F86)</f>
        <v>274342722708</v>
      </c>
      <c r="G75" s="27">
        <f>SUBTOTAL(9,G76:G86)</f>
        <v>268734197974</v>
      </c>
      <c r="H75" s="109">
        <f t="shared" si="65"/>
        <v>0.97955650261600158</v>
      </c>
      <c r="I75" s="27">
        <f t="shared" ref="I75:K75" si="78">SUBTOTAL(9,I76:I86)</f>
        <v>219440249728</v>
      </c>
      <c r="J75" s="109">
        <f t="shared" si="66"/>
        <v>0.79987632827266164</v>
      </c>
      <c r="K75" s="27">
        <f t="shared" si="78"/>
        <v>49293948246</v>
      </c>
      <c r="L75" s="109">
        <f t="shared" si="67"/>
        <v>0.17968017434333991</v>
      </c>
      <c r="M75" s="100">
        <f t="shared" si="69"/>
        <v>5608524734</v>
      </c>
      <c r="N75" s="27">
        <f>SUBTOTAL(9,N76:N86)</f>
        <v>256741246080</v>
      </c>
      <c r="O75" s="109">
        <f t="shared" si="70"/>
        <v>0.93584128474683714</v>
      </c>
      <c r="P75" s="27">
        <f>SUBTOTAL(9,P76:P86)</f>
        <v>150253906279</v>
      </c>
      <c r="Q75" s="109">
        <f t="shared" si="70"/>
        <v>0.5476868669810665</v>
      </c>
      <c r="R75" s="27">
        <f t="shared" si="71"/>
        <v>-11992951894</v>
      </c>
      <c r="S75" s="27">
        <f t="shared" si="72"/>
        <v>-69186343449</v>
      </c>
    </row>
    <row r="76" spans="1:19" outlineLevel="4" x14ac:dyDescent="0.2">
      <c r="A76" s="28" t="s">
        <v>11</v>
      </c>
      <c r="B76" s="28" t="s">
        <v>128</v>
      </c>
      <c r="C76" s="28" t="str">
        <f t="shared" si="68"/>
        <v>42120201</v>
      </c>
      <c r="D76" s="29" t="s">
        <v>129</v>
      </c>
      <c r="E76" s="30">
        <f t="shared" ref="E76" si="79">SUBTOTAL(9,E77:E79)</f>
        <v>5096464000</v>
      </c>
      <c r="F76" s="31">
        <f t="shared" ref="F76" si="80">SUBTOTAL(9,F77:F79)</f>
        <v>7343818072</v>
      </c>
      <c r="G76" s="31">
        <f>SUBTOTAL(9,G77:G79)</f>
        <v>7123419254</v>
      </c>
      <c r="H76" s="110">
        <f t="shared" si="65"/>
        <v>0.9699885242473093</v>
      </c>
      <c r="I76" s="31">
        <f t="shared" ref="I76:K76" si="81">SUBTOTAL(9,I77:I79)</f>
        <v>6286691121</v>
      </c>
      <c r="J76" s="110">
        <f t="shared" si="66"/>
        <v>0.85605213246900269</v>
      </c>
      <c r="K76" s="31">
        <f t="shared" si="81"/>
        <v>836728133</v>
      </c>
      <c r="L76" s="110">
        <f t="shared" si="67"/>
        <v>0.11393639177830657</v>
      </c>
      <c r="M76" s="101">
        <f t="shared" si="69"/>
        <v>220398818</v>
      </c>
      <c r="N76" s="31">
        <f>SUBTOTAL(9,N77:N79)</f>
        <v>6411347569</v>
      </c>
      <c r="O76" s="110">
        <f t="shared" si="70"/>
        <v>0.87302647017424639</v>
      </c>
      <c r="P76" s="31">
        <f>SUBTOTAL(9,P77:P79)</f>
        <v>4964937177</v>
      </c>
      <c r="Q76" s="110">
        <f t="shared" si="70"/>
        <v>0.67607028501018673</v>
      </c>
      <c r="R76" s="31">
        <f t="shared" si="71"/>
        <v>-712071685</v>
      </c>
      <c r="S76" s="31">
        <f t="shared" si="72"/>
        <v>-1321753944</v>
      </c>
    </row>
    <row r="77" spans="1:19" outlineLevel="4" x14ac:dyDescent="0.2">
      <c r="A77" s="36" t="s">
        <v>24</v>
      </c>
      <c r="B77" s="36" t="s">
        <v>130</v>
      </c>
      <c r="C77" s="36" t="str">
        <f t="shared" si="68"/>
        <v>42120201002</v>
      </c>
      <c r="D77" s="37" t="s">
        <v>131</v>
      </c>
      <c r="E77" s="38">
        <v>1818727000</v>
      </c>
      <c r="F77" s="39">
        <v>3132129147</v>
      </c>
      <c r="G77" s="39">
        <v>3132128790</v>
      </c>
      <c r="H77" s="112">
        <f t="shared" si="65"/>
        <v>0.99999988602002565</v>
      </c>
      <c r="I77" s="39">
        <v>2996128790</v>
      </c>
      <c r="J77" s="112">
        <f t="shared" si="66"/>
        <v>0.9565789433905485</v>
      </c>
      <c r="K77" s="39">
        <v>136000000</v>
      </c>
      <c r="L77" s="112">
        <f t="shared" si="67"/>
        <v>4.3420942629477086E-2</v>
      </c>
      <c r="M77" s="103">
        <f t="shared" si="69"/>
        <v>357</v>
      </c>
      <c r="N77" s="39">
        <v>2763071338</v>
      </c>
      <c r="O77" s="112">
        <f t="shared" si="70"/>
        <v>0.88217030917978301</v>
      </c>
      <c r="P77" s="39">
        <v>2581280885</v>
      </c>
      <c r="Q77" s="112">
        <f t="shared" si="70"/>
        <v>0.82412977366287377</v>
      </c>
      <c r="R77" s="39">
        <f t="shared" si="71"/>
        <v>-369057452</v>
      </c>
      <c r="S77" s="39">
        <f t="shared" si="72"/>
        <v>-414847905</v>
      </c>
    </row>
    <row r="78" spans="1:19" outlineLevel="4" x14ac:dyDescent="0.2">
      <c r="A78" s="36" t="s">
        <v>24</v>
      </c>
      <c r="B78" s="36" t="s">
        <v>132</v>
      </c>
      <c r="C78" s="36" t="str">
        <f t="shared" si="68"/>
        <v>42120201003</v>
      </c>
      <c r="D78" s="37" t="s">
        <v>133</v>
      </c>
      <c r="E78" s="38">
        <v>3224941000</v>
      </c>
      <c r="F78" s="39">
        <v>3940369152</v>
      </c>
      <c r="G78" s="39">
        <v>3721341780</v>
      </c>
      <c r="H78" s="112">
        <f t="shared" si="65"/>
        <v>0.94441450444082653</v>
      </c>
      <c r="I78" s="39">
        <v>3290562331</v>
      </c>
      <c r="J78" s="112">
        <f t="shared" si="66"/>
        <v>0.83508986190540557</v>
      </c>
      <c r="K78" s="39">
        <v>430779449</v>
      </c>
      <c r="L78" s="112">
        <f t="shared" si="67"/>
        <v>0.10932464253542101</v>
      </c>
      <c r="M78" s="103">
        <f t="shared" si="69"/>
        <v>219027372</v>
      </c>
      <c r="N78" s="39">
        <v>3378327547</v>
      </c>
      <c r="O78" s="112">
        <f t="shared" si="70"/>
        <v>0.85736321057261189</v>
      </c>
      <c r="P78" s="39">
        <v>2383656292</v>
      </c>
      <c r="Q78" s="112">
        <f t="shared" si="70"/>
        <v>0.60493222844111838</v>
      </c>
      <c r="R78" s="39">
        <f t="shared" si="71"/>
        <v>-343014233</v>
      </c>
      <c r="S78" s="39">
        <f t="shared" si="72"/>
        <v>-906906039</v>
      </c>
    </row>
    <row r="79" spans="1:19" outlineLevel="4" x14ac:dyDescent="0.2">
      <c r="A79" s="36" t="s">
        <v>24</v>
      </c>
      <c r="B79" s="36" t="s">
        <v>134</v>
      </c>
      <c r="C79" s="36" t="str">
        <f t="shared" si="68"/>
        <v>42120201004</v>
      </c>
      <c r="D79" s="37" t="s">
        <v>135</v>
      </c>
      <c r="E79" s="38">
        <v>52796000</v>
      </c>
      <c r="F79" s="39">
        <v>271319773</v>
      </c>
      <c r="G79" s="39">
        <v>269948684</v>
      </c>
      <c r="H79" s="112">
        <f t="shared" si="65"/>
        <v>0.99494659388499485</v>
      </c>
      <c r="I79" s="39">
        <v>0</v>
      </c>
      <c r="J79" s="112">
        <f t="shared" si="66"/>
        <v>0</v>
      </c>
      <c r="K79" s="39">
        <v>269948684</v>
      </c>
      <c r="L79" s="112">
        <f t="shared" si="67"/>
        <v>0.99494659388499485</v>
      </c>
      <c r="M79" s="103">
        <f t="shared" si="69"/>
        <v>1371089</v>
      </c>
      <c r="N79" s="39">
        <v>269948684</v>
      </c>
      <c r="O79" s="112">
        <f t="shared" si="70"/>
        <v>0.99494659388499485</v>
      </c>
      <c r="P79" s="39">
        <v>0</v>
      </c>
      <c r="Q79" s="112">
        <f t="shared" si="70"/>
        <v>0</v>
      </c>
      <c r="R79" s="39">
        <f t="shared" si="71"/>
        <v>0</v>
      </c>
      <c r="S79" s="39">
        <f t="shared" si="72"/>
        <v>0</v>
      </c>
    </row>
    <row r="80" spans="1:19" outlineLevel="4" x14ac:dyDescent="0.2">
      <c r="A80" s="28" t="s">
        <v>11</v>
      </c>
      <c r="B80" s="28" t="s">
        <v>136</v>
      </c>
      <c r="C80" s="28" t="str">
        <f t="shared" si="68"/>
        <v>42120202</v>
      </c>
      <c r="D80" s="29" t="s">
        <v>137</v>
      </c>
      <c r="E80" s="30">
        <f t="shared" ref="E80" si="82">SUBTOTAL(9,E81:E86)</f>
        <v>240994397000</v>
      </c>
      <c r="F80" s="31">
        <f t="shared" ref="F80" si="83">SUBTOTAL(9,F81:F86)</f>
        <v>266998904636</v>
      </c>
      <c r="G80" s="31">
        <f>SUBTOTAL(9,G81:G86)</f>
        <v>261610778720</v>
      </c>
      <c r="H80" s="110">
        <f t="shared" si="65"/>
        <v>0.97981967033405759</v>
      </c>
      <c r="I80" s="31">
        <f t="shared" ref="I80:K80" si="84">SUBTOTAL(9,I81:I86)</f>
        <v>213153558607</v>
      </c>
      <c r="J80" s="110">
        <f t="shared" si="66"/>
        <v>0.79833121000100193</v>
      </c>
      <c r="K80" s="31">
        <f t="shared" si="84"/>
        <v>48457220113</v>
      </c>
      <c r="L80" s="110">
        <f t="shared" si="67"/>
        <v>0.18148846033305568</v>
      </c>
      <c r="M80" s="101">
        <f t="shared" si="69"/>
        <v>5388125916</v>
      </c>
      <c r="N80" s="31">
        <f>SUBTOTAL(9,N81:N86)</f>
        <v>250329898511</v>
      </c>
      <c r="O80" s="110">
        <f t="shared" si="70"/>
        <v>0.9375690093271174</v>
      </c>
      <c r="P80" s="31">
        <f>SUBTOTAL(9,P81:P86)</f>
        <v>145288969102</v>
      </c>
      <c r="Q80" s="110">
        <f t="shared" si="70"/>
        <v>0.54415567472111048</v>
      </c>
      <c r="R80" s="31">
        <f t="shared" si="71"/>
        <v>-11280880209</v>
      </c>
      <c r="S80" s="31">
        <f t="shared" si="72"/>
        <v>-67864589505</v>
      </c>
    </row>
    <row r="81" spans="1:19" outlineLevel="4" x14ac:dyDescent="0.2">
      <c r="A81" s="36" t="s">
        <v>24</v>
      </c>
      <c r="B81" s="36" t="s">
        <v>138</v>
      </c>
      <c r="C81" s="36" t="str">
        <f t="shared" si="68"/>
        <v>42120202005</v>
      </c>
      <c r="D81" s="37" t="s">
        <v>139</v>
      </c>
      <c r="E81" s="38">
        <v>1500645000</v>
      </c>
      <c r="F81" s="39">
        <v>3191587859</v>
      </c>
      <c r="G81" s="39">
        <v>3191587859</v>
      </c>
      <c r="H81" s="112">
        <f t="shared" si="65"/>
        <v>1</v>
      </c>
      <c r="I81" s="39">
        <v>2591587859</v>
      </c>
      <c r="J81" s="112">
        <f t="shared" si="66"/>
        <v>0.8120058019684302</v>
      </c>
      <c r="K81" s="39">
        <v>600000000</v>
      </c>
      <c r="L81" s="112">
        <f t="shared" si="67"/>
        <v>0.18799419803156983</v>
      </c>
      <c r="M81" s="103">
        <f t="shared" si="69"/>
        <v>0</v>
      </c>
      <c r="N81" s="39">
        <v>2690942859</v>
      </c>
      <c r="O81" s="112">
        <f t="shared" si="70"/>
        <v>0.84313607454414119</v>
      </c>
      <c r="P81" s="39">
        <v>1653552995</v>
      </c>
      <c r="Q81" s="112">
        <f t="shared" si="70"/>
        <v>0.51809728199620897</v>
      </c>
      <c r="R81" s="39">
        <f t="shared" si="71"/>
        <v>-500645000</v>
      </c>
      <c r="S81" s="39">
        <f t="shared" si="72"/>
        <v>-938034864</v>
      </c>
    </row>
    <row r="82" spans="1:19" outlineLevel="4" x14ac:dyDescent="0.2">
      <c r="A82" s="36" t="s">
        <v>24</v>
      </c>
      <c r="B82" s="36" t="s">
        <v>140</v>
      </c>
      <c r="C82" s="36" t="str">
        <f t="shared" si="68"/>
        <v>42120202006</v>
      </c>
      <c r="D82" s="37" t="s">
        <v>141</v>
      </c>
      <c r="E82" s="38">
        <v>23456978000</v>
      </c>
      <c r="F82" s="39">
        <v>25613256574</v>
      </c>
      <c r="G82" s="39">
        <v>25602957468</v>
      </c>
      <c r="H82" s="112">
        <f t="shared" si="65"/>
        <v>0.9995978993936111</v>
      </c>
      <c r="I82" s="39">
        <v>20101931292</v>
      </c>
      <c r="J82" s="112">
        <f t="shared" si="66"/>
        <v>0.78482528115559724</v>
      </c>
      <c r="K82" s="39">
        <v>5501026176</v>
      </c>
      <c r="L82" s="112">
        <f t="shared" si="67"/>
        <v>0.21477261823801383</v>
      </c>
      <c r="M82" s="103">
        <f t="shared" si="69"/>
        <v>10299106</v>
      </c>
      <c r="N82" s="39">
        <v>25538148129</v>
      </c>
      <c r="O82" s="112">
        <f t="shared" si="70"/>
        <v>0.99706759486896945</v>
      </c>
      <c r="P82" s="39">
        <v>13897746968</v>
      </c>
      <c r="Q82" s="112">
        <f t="shared" si="70"/>
        <v>0.54259976383118713</v>
      </c>
      <c r="R82" s="39">
        <f t="shared" si="71"/>
        <v>-64809339</v>
      </c>
      <c r="S82" s="39">
        <f t="shared" si="72"/>
        <v>-6204184324</v>
      </c>
    </row>
    <row r="83" spans="1:19" outlineLevel="4" x14ac:dyDescent="0.2">
      <c r="A83" s="36" t="s">
        <v>24</v>
      </c>
      <c r="B83" s="36" t="s">
        <v>142</v>
      </c>
      <c r="C83" s="36" t="str">
        <f t="shared" si="68"/>
        <v>42120202007</v>
      </c>
      <c r="D83" s="37" t="s">
        <v>143</v>
      </c>
      <c r="E83" s="38">
        <v>31534685000</v>
      </c>
      <c r="F83" s="39">
        <v>37238033216</v>
      </c>
      <c r="G83" s="39">
        <v>36134807234</v>
      </c>
      <c r="H83" s="112">
        <f t="shared" si="65"/>
        <v>0.97037367748181769</v>
      </c>
      <c r="I83" s="39">
        <v>27112371057</v>
      </c>
      <c r="J83" s="112">
        <f t="shared" si="66"/>
        <v>0.72808278836140772</v>
      </c>
      <c r="K83" s="39">
        <v>9022436177</v>
      </c>
      <c r="L83" s="112">
        <f t="shared" si="67"/>
        <v>0.24229088912041</v>
      </c>
      <c r="M83" s="103">
        <f t="shared" si="69"/>
        <v>1103225982</v>
      </c>
      <c r="N83" s="39">
        <v>35247602302</v>
      </c>
      <c r="O83" s="112">
        <f t="shared" si="70"/>
        <v>0.9465484414159453</v>
      </c>
      <c r="P83" s="39">
        <v>20465496585</v>
      </c>
      <c r="Q83" s="112">
        <f t="shared" si="70"/>
        <v>0.54958586202148363</v>
      </c>
      <c r="R83" s="39">
        <f t="shared" si="71"/>
        <v>-887204932</v>
      </c>
      <c r="S83" s="39">
        <f t="shared" si="72"/>
        <v>-6646874472</v>
      </c>
    </row>
    <row r="84" spans="1:19" outlineLevel="4" x14ac:dyDescent="0.2">
      <c r="A84" s="36" t="s">
        <v>24</v>
      </c>
      <c r="B84" s="36" t="s">
        <v>144</v>
      </c>
      <c r="C84" s="36" t="str">
        <f t="shared" si="68"/>
        <v>42120202008</v>
      </c>
      <c r="D84" s="37" t="s">
        <v>145</v>
      </c>
      <c r="E84" s="38">
        <v>170296076000</v>
      </c>
      <c r="F84" s="39">
        <v>184045136824</v>
      </c>
      <c r="G84" s="39">
        <v>179839034282</v>
      </c>
      <c r="H84" s="112">
        <f t="shared" si="65"/>
        <v>0.97714635325560251</v>
      </c>
      <c r="I84" s="39">
        <v>147459920089</v>
      </c>
      <c r="J84" s="112">
        <f t="shared" si="66"/>
        <v>0.80121606380729327</v>
      </c>
      <c r="K84" s="39">
        <v>32379114193</v>
      </c>
      <c r="L84" s="112">
        <f t="shared" si="67"/>
        <v>0.17593028944830924</v>
      </c>
      <c r="M84" s="103">
        <f t="shared" si="69"/>
        <v>4206102542</v>
      </c>
      <c r="N84" s="39">
        <v>173618422584</v>
      </c>
      <c r="O84" s="112">
        <f t="shared" si="70"/>
        <v>0.94334697227033537</v>
      </c>
      <c r="P84" s="39">
        <v>101500691031</v>
      </c>
      <c r="Q84" s="112">
        <f t="shared" si="70"/>
        <v>0.55149890283742631</v>
      </c>
      <c r="R84" s="39">
        <f t="shared" si="71"/>
        <v>-6220611698</v>
      </c>
      <c r="S84" s="39">
        <f t="shared" si="72"/>
        <v>-45959229058</v>
      </c>
    </row>
    <row r="85" spans="1:19" outlineLevel="4" x14ac:dyDescent="0.2">
      <c r="A85" s="36" t="s">
        <v>24</v>
      </c>
      <c r="B85" s="36" t="s">
        <v>146</v>
      </c>
      <c r="C85" s="36" t="str">
        <f t="shared" si="68"/>
        <v>42120202009</v>
      </c>
      <c r="D85" s="37" t="s">
        <v>147</v>
      </c>
      <c r="E85" s="38">
        <v>13906013000</v>
      </c>
      <c r="F85" s="39">
        <v>16460890163</v>
      </c>
      <c r="G85" s="39">
        <v>16392391877</v>
      </c>
      <c r="H85" s="112">
        <f t="shared" si="65"/>
        <v>0.99583872528631734</v>
      </c>
      <c r="I85" s="39">
        <v>15437748310</v>
      </c>
      <c r="J85" s="112">
        <f t="shared" si="66"/>
        <v>0.93784407508533352</v>
      </c>
      <c r="K85" s="39">
        <v>954643567</v>
      </c>
      <c r="L85" s="112">
        <f t="shared" si="67"/>
        <v>5.7994650200983787E-2</v>
      </c>
      <c r="M85" s="103">
        <f t="shared" si="69"/>
        <v>68498286</v>
      </c>
      <c r="N85" s="39">
        <v>12802179057</v>
      </c>
      <c r="O85" s="112">
        <f t="shared" si="70"/>
        <v>0.77773309524755374</v>
      </c>
      <c r="P85" s="39">
        <v>7354692209</v>
      </c>
      <c r="Q85" s="112">
        <f t="shared" si="70"/>
        <v>0.44679796391154619</v>
      </c>
      <c r="R85" s="39">
        <f t="shared" si="71"/>
        <v>-3590212820</v>
      </c>
      <c r="S85" s="39">
        <f t="shared" si="72"/>
        <v>-8083056101</v>
      </c>
    </row>
    <row r="86" spans="1:19" outlineLevel="4" x14ac:dyDescent="0.2">
      <c r="A86" s="36" t="s">
        <v>24</v>
      </c>
      <c r="B86" s="36" t="s">
        <v>148</v>
      </c>
      <c r="C86" s="36" t="str">
        <f t="shared" si="68"/>
        <v>42120202010</v>
      </c>
      <c r="D86" s="37" t="s">
        <v>46</v>
      </c>
      <c r="E86" s="38">
        <v>300000000</v>
      </c>
      <c r="F86" s="39">
        <v>450000000</v>
      </c>
      <c r="G86" s="39">
        <v>450000000</v>
      </c>
      <c r="H86" s="112">
        <f t="shared" si="65"/>
        <v>1</v>
      </c>
      <c r="I86" s="39">
        <v>450000000</v>
      </c>
      <c r="J86" s="112">
        <f t="shared" si="66"/>
        <v>1</v>
      </c>
      <c r="K86" s="39">
        <v>0</v>
      </c>
      <c r="L86" s="112">
        <f t="shared" si="67"/>
        <v>0</v>
      </c>
      <c r="M86" s="103">
        <f t="shared" si="69"/>
        <v>0</v>
      </c>
      <c r="N86" s="39">
        <v>432603580</v>
      </c>
      <c r="O86" s="112">
        <f t="shared" si="70"/>
        <v>0.96134128888888892</v>
      </c>
      <c r="P86" s="39">
        <v>416789314</v>
      </c>
      <c r="Q86" s="112">
        <f t="shared" si="70"/>
        <v>0.92619847555555557</v>
      </c>
      <c r="R86" s="39">
        <f t="shared" si="71"/>
        <v>-17396420</v>
      </c>
      <c r="S86" s="39">
        <f t="shared" si="72"/>
        <v>-33210686</v>
      </c>
    </row>
    <row r="87" spans="1:19" outlineLevel="2" x14ac:dyDescent="0.2">
      <c r="A87" s="20" t="s">
        <v>11</v>
      </c>
      <c r="B87" s="20" t="s">
        <v>149</v>
      </c>
      <c r="C87" s="20" t="str">
        <f t="shared" si="68"/>
        <v>4213</v>
      </c>
      <c r="D87" s="21" t="s">
        <v>150</v>
      </c>
      <c r="E87" s="22">
        <f>SUBTOTAL(9,E88:E117)</f>
        <v>559745402000</v>
      </c>
      <c r="F87" s="23">
        <f t="shared" ref="F87:G87" si="85">SUBTOTAL(9,F88:F117)</f>
        <v>554144616092</v>
      </c>
      <c r="G87" s="23">
        <f t="shared" si="85"/>
        <v>554143951819</v>
      </c>
      <c r="H87" s="108">
        <f t="shared" si="65"/>
        <v>0.99999880126418139</v>
      </c>
      <c r="I87" s="23">
        <f>SUBTOTAL(9,I88:I117)</f>
        <v>537789463670</v>
      </c>
      <c r="J87" s="108">
        <f t="shared" si="66"/>
        <v>0.97048576861155555</v>
      </c>
      <c r="K87" s="23">
        <f>SUBTOTAL(9,K88:K117)</f>
        <v>16354488149</v>
      </c>
      <c r="L87" s="108">
        <f t="shared" si="67"/>
        <v>2.951303265262583E-2</v>
      </c>
      <c r="M87" s="99">
        <f t="shared" si="69"/>
        <v>664273</v>
      </c>
      <c r="N87" s="23">
        <f t="shared" ref="N87:P87" si="86">SUBTOTAL(9,N88:N117)</f>
        <v>408606695461</v>
      </c>
      <c r="O87" s="108">
        <f t="shared" si="70"/>
        <v>0.73736473042474249</v>
      </c>
      <c r="P87" s="23">
        <f t="shared" si="86"/>
        <v>374594228778</v>
      </c>
      <c r="Q87" s="108">
        <f t="shared" si="70"/>
        <v>0.67598640842124369</v>
      </c>
      <c r="R87" s="23">
        <f t="shared" si="71"/>
        <v>-145537256358</v>
      </c>
      <c r="S87" s="23">
        <f t="shared" si="72"/>
        <v>-163195234892</v>
      </c>
    </row>
    <row r="88" spans="1:19" outlineLevel="3" x14ac:dyDescent="0.2">
      <c r="A88" s="24" t="s">
        <v>11</v>
      </c>
      <c r="B88" s="24" t="s">
        <v>151</v>
      </c>
      <c r="C88" s="24" t="str">
        <f t="shared" si="68"/>
        <v>421305</v>
      </c>
      <c r="D88" s="25" t="s">
        <v>152</v>
      </c>
      <c r="E88" s="26">
        <f t="shared" ref="E88" si="87">SUBTOTAL(9,E89:E90)</f>
        <v>100332422000</v>
      </c>
      <c r="F88" s="27">
        <f t="shared" ref="F88" si="88">SUBTOTAL(9,F89:F90)</f>
        <v>130332422000</v>
      </c>
      <c r="G88" s="27">
        <f>SUBTOTAL(9,G89:G90)</f>
        <v>130332422000</v>
      </c>
      <c r="H88" s="109">
        <f t="shared" si="65"/>
        <v>1</v>
      </c>
      <c r="I88" s="27">
        <f t="shared" ref="I88:K88" si="89">SUBTOTAL(9,I89:I90)</f>
        <v>130332422000</v>
      </c>
      <c r="J88" s="109">
        <f t="shared" si="66"/>
        <v>1</v>
      </c>
      <c r="K88" s="27">
        <f t="shared" si="89"/>
        <v>0</v>
      </c>
      <c r="L88" s="109">
        <f t="shared" si="67"/>
        <v>0</v>
      </c>
      <c r="M88" s="100">
        <f t="shared" si="69"/>
        <v>0</v>
      </c>
      <c r="N88" s="27">
        <f>SUBTOTAL(9,N89:N90)</f>
        <v>59253000000</v>
      </c>
      <c r="O88" s="109">
        <f t="shared" si="70"/>
        <v>0.45462977738570681</v>
      </c>
      <c r="P88" s="27">
        <f>SUBTOTAL(9,P89:P90)</f>
        <v>59253000000</v>
      </c>
      <c r="Q88" s="109">
        <f t="shared" si="70"/>
        <v>0.45462977738570681</v>
      </c>
      <c r="R88" s="27">
        <f t="shared" si="71"/>
        <v>-71079422000</v>
      </c>
      <c r="S88" s="27">
        <f t="shared" si="72"/>
        <v>-71079422000</v>
      </c>
    </row>
    <row r="89" spans="1:19" outlineLevel="4" x14ac:dyDescent="0.2">
      <c r="A89" s="28" t="s">
        <v>11</v>
      </c>
      <c r="B89" s="28" t="s">
        <v>153</v>
      </c>
      <c r="C89" s="28" t="str">
        <f t="shared" si="68"/>
        <v>42130509</v>
      </c>
      <c r="D89" s="29" t="s">
        <v>154</v>
      </c>
      <c r="E89" s="30">
        <f t="shared" ref="E89" si="90">SUBTOTAL(9,E90:E90)</f>
        <v>100332422000</v>
      </c>
      <c r="F89" s="31">
        <f t="shared" ref="F89" si="91">SUBTOTAL(9,F90:F90)</f>
        <v>130332422000</v>
      </c>
      <c r="G89" s="31">
        <f>SUBTOTAL(9,G90:G90)</f>
        <v>130332422000</v>
      </c>
      <c r="H89" s="110">
        <f t="shared" si="65"/>
        <v>1</v>
      </c>
      <c r="I89" s="31">
        <f t="shared" ref="I89:K89" si="92">SUBTOTAL(9,I90:I90)</f>
        <v>130332422000</v>
      </c>
      <c r="J89" s="110">
        <f t="shared" si="66"/>
        <v>1</v>
      </c>
      <c r="K89" s="31">
        <f t="shared" si="92"/>
        <v>0</v>
      </c>
      <c r="L89" s="110">
        <f t="shared" si="67"/>
        <v>0</v>
      </c>
      <c r="M89" s="101">
        <f t="shared" si="69"/>
        <v>0</v>
      </c>
      <c r="N89" s="31">
        <f>SUBTOTAL(9,N90:N90)</f>
        <v>59253000000</v>
      </c>
      <c r="O89" s="110">
        <f t="shared" si="70"/>
        <v>0.45462977738570681</v>
      </c>
      <c r="P89" s="31">
        <f>SUBTOTAL(9,P90:P90)</f>
        <v>59253000000</v>
      </c>
      <c r="Q89" s="110">
        <f t="shared" si="70"/>
        <v>0.45462977738570681</v>
      </c>
      <c r="R89" s="31">
        <f t="shared" si="71"/>
        <v>-71079422000</v>
      </c>
      <c r="S89" s="31">
        <f t="shared" si="72"/>
        <v>-71079422000</v>
      </c>
    </row>
    <row r="90" spans="1:19" outlineLevel="4" x14ac:dyDescent="0.2">
      <c r="A90" s="36" t="s">
        <v>24</v>
      </c>
      <c r="B90" s="36" t="s">
        <v>155</v>
      </c>
      <c r="C90" s="36" t="str">
        <f t="shared" si="68"/>
        <v>42130509004</v>
      </c>
      <c r="D90" s="37" t="s">
        <v>156</v>
      </c>
      <c r="E90" s="38">
        <v>100332422000</v>
      </c>
      <c r="F90" s="39">
        <v>130332422000</v>
      </c>
      <c r="G90" s="39">
        <v>130332422000</v>
      </c>
      <c r="H90" s="112">
        <f t="shared" si="65"/>
        <v>1</v>
      </c>
      <c r="I90" s="39">
        <v>130332422000</v>
      </c>
      <c r="J90" s="112">
        <f t="shared" si="66"/>
        <v>1</v>
      </c>
      <c r="K90" s="39">
        <v>0</v>
      </c>
      <c r="L90" s="112">
        <f t="shared" si="67"/>
        <v>0</v>
      </c>
      <c r="M90" s="103">
        <f t="shared" si="69"/>
        <v>0</v>
      </c>
      <c r="N90" s="39">
        <v>59253000000</v>
      </c>
      <c r="O90" s="112">
        <f t="shared" si="70"/>
        <v>0.45462977738570681</v>
      </c>
      <c r="P90" s="39">
        <v>59253000000</v>
      </c>
      <c r="Q90" s="112">
        <f t="shared" si="70"/>
        <v>0.45462977738570681</v>
      </c>
      <c r="R90" s="39">
        <f t="shared" si="71"/>
        <v>-71079422000</v>
      </c>
      <c r="S90" s="39">
        <f t="shared" si="72"/>
        <v>-71079422000</v>
      </c>
    </row>
    <row r="91" spans="1:19" outlineLevel="3" x14ac:dyDescent="0.2">
      <c r="A91" s="24" t="s">
        <v>11</v>
      </c>
      <c r="B91" s="24" t="s">
        <v>157</v>
      </c>
      <c r="C91" s="24" t="str">
        <f t="shared" si="68"/>
        <v>421307</v>
      </c>
      <c r="D91" s="25" t="s">
        <v>158</v>
      </c>
      <c r="E91" s="26">
        <f t="shared" ref="E91" si="93">SUBTOTAL(9,E92:E108)</f>
        <v>453682980000</v>
      </c>
      <c r="F91" s="27">
        <f t="shared" ref="F91" si="94">SUBTOTAL(9,F92:F108)</f>
        <v>417766737773</v>
      </c>
      <c r="G91" s="27">
        <f>SUBTOTAL(9,G92:G108)</f>
        <v>417766073500</v>
      </c>
      <c r="H91" s="109">
        <f t="shared" si="65"/>
        <v>0.9999984099428223</v>
      </c>
      <c r="I91" s="27">
        <f t="shared" ref="I91:K91" si="95">SUBTOTAL(9,I92:I108)</f>
        <v>401431585351</v>
      </c>
      <c r="J91" s="109">
        <f t="shared" si="66"/>
        <v>0.96089886784889045</v>
      </c>
      <c r="K91" s="27">
        <f t="shared" si="95"/>
        <v>16334488149</v>
      </c>
      <c r="L91" s="109">
        <f t="shared" si="67"/>
        <v>3.9099542093931842E-2</v>
      </c>
      <c r="M91" s="100">
        <f t="shared" si="69"/>
        <v>664273</v>
      </c>
      <c r="N91" s="27">
        <f>SUBTOTAL(9,N92:N108)</f>
        <v>343571015896</v>
      </c>
      <c r="O91" s="109">
        <f t="shared" si="70"/>
        <v>0.82239916401071789</v>
      </c>
      <c r="P91" s="27">
        <f>SUBTOTAL(9,P92:P108)</f>
        <v>309558549213</v>
      </c>
      <c r="Q91" s="109">
        <f t="shared" si="70"/>
        <v>0.74098419338785038</v>
      </c>
      <c r="R91" s="27">
        <f t="shared" si="71"/>
        <v>-74195057604</v>
      </c>
      <c r="S91" s="27">
        <f t="shared" si="72"/>
        <v>-91873036138</v>
      </c>
    </row>
    <row r="92" spans="1:19" outlineLevel="4" x14ac:dyDescent="0.2">
      <c r="A92" s="28" t="s">
        <v>11</v>
      </c>
      <c r="B92" s="28" t="s">
        <v>159</v>
      </c>
      <c r="C92" s="28" t="str">
        <f t="shared" si="68"/>
        <v>42130702</v>
      </c>
      <c r="D92" s="29" t="s">
        <v>160</v>
      </c>
      <c r="E92" s="30">
        <f t="shared" ref="E92" si="96">SUBTOTAL(9,E93:E108)</f>
        <v>453682980000</v>
      </c>
      <c r="F92" s="31">
        <f t="shared" ref="F92" si="97">SUBTOTAL(9,F93:F108)</f>
        <v>417766737773</v>
      </c>
      <c r="G92" s="31">
        <f>SUBTOTAL(9,G93:G108)</f>
        <v>417766073500</v>
      </c>
      <c r="H92" s="110">
        <f t="shared" si="65"/>
        <v>0.9999984099428223</v>
      </c>
      <c r="I92" s="31">
        <f t="shared" ref="I92:K92" si="98">SUBTOTAL(9,I93:I108)</f>
        <v>401431585351</v>
      </c>
      <c r="J92" s="110">
        <f t="shared" si="66"/>
        <v>0.96089886784889045</v>
      </c>
      <c r="K92" s="31">
        <f t="shared" si="98"/>
        <v>16334488149</v>
      </c>
      <c r="L92" s="110">
        <f t="shared" si="67"/>
        <v>3.9099542093931842E-2</v>
      </c>
      <c r="M92" s="101">
        <f t="shared" si="69"/>
        <v>664273</v>
      </c>
      <c r="N92" s="31">
        <f>SUBTOTAL(9,N93:N108)</f>
        <v>343571015896</v>
      </c>
      <c r="O92" s="110">
        <f t="shared" si="70"/>
        <v>0.82239916401071789</v>
      </c>
      <c r="P92" s="31">
        <f>SUBTOTAL(9,P93:P108)</f>
        <v>309558549213</v>
      </c>
      <c r="Q92" s="110">
        <f t="shared" si="70"/>
        <v>0.74098419338785038</v>
      </c>
      <c r="R92" s="31">
        <f t="shared" si="71"/>
        <v>-74195057604</v>
      </c>
      <c r="S92" s="31">
        <f t="shared" si="72"/>
        <v>-91873036138</v>
      </c>
    </row>
    <row r="93" spans="1:19" outlineLevel="4" x14ac:dyDescent="0.2">
      <c r="A93" s="32" t="s">
        <v>11</v>
      </c>
      <c r="B93" s="32" t="s">
        <v>161</v>
      </c>
      <c r="C93" s="32" t="str">
        <f t="shared" si="68"/>
        <v>42130702001</v>
      </c>
      <c r="D93" s="33" t="s">
        <v>162</v>
      </c>
      <c r="E93" s="34">
        <f t="shared" ref="E93" si="99">SUBTOTAL(9,E94:E94)</f>
        <v>256167423000</v>
      </c>
      <c r="F93" s="35">
        <f t="shared" ref="F93" si="100">SUBTOTAL(9,F94:F94)</f>
        <v>254167423000</v>
      </c>
      <c r="G93" s="35">
        <f>SUBTOTAL(9,G94:G94)</f>
        <v>254167423000</v>
      </c>
      <c r="H93" s="111">
        <f t="shared" si="65"/>
        <v>1</v>
      </c>
      <c r="I93" s="35">
        <f t="shared" ref="I93:K93" si="101">SUBTOTAL(9,I94:I94)</f>
        <v>254167423000</v>
      </c>
      <c r="J93" s="111">
        <f t="shared" si="66"/>
        <v>1</v>
      </c>
      <c r="K93" s="35">
        <f t="shared" si="101"/>
        <v>0</v>
      </c>
      <c r="L93" s="111">
        <f t="shared" si="67"/>
        <v>0</v>
      </c>
      <c r="M93" s="102">
        <f t="shared" si="69"/>
        <v>0</v>
      </c>
      <c r="N93" s="35">
        <f>SUBTOTAL(9,N94:N94)</f>
        <v>196535921858</v>
      </c>
      <c r="O93" s="111">
        <f t="shared" si="70"/>
        <v>0.77325378499824504</v>
      </c>
      <c r="P93" s="35">
        <f>SUBTOTAL(9,P94:P94)</f>
        <v>196535921858</v>
      </c>
      <c r="Q93" s="111">
        <f t="shared" si="70"/>
        <v>0.77325378499824504</v>
      </c>
      <c r="R93" s="35">
        <f t="shared" si="71"/>
        <v>-57631501142</v>
      </c>
      <c r="S93" s="35">
        <f t="shared" si="72"/>
        <v>-57631501142</v>
      </c>
    </row>
    <row r="94" spans="1:19" outlineLevel="4" x14ac:dyDescent="0.2">
      <c r="A94" s="36" t="s">
        <v>24</v>
      </c>
      <c r="B94" s="36" t="s">
        <v>163</v>
      </c>
      <c r="C94" s="36" t="str">
        <f t="shared" si="68"/>
        <v>4213070200102</v>
      </c>
      <c r="D94" s="37" t="s">
        <v>164</v>
      </c>
      <c r="E94" s="38">
        <v>256167423000</v>
      </c>
      <c r="F94" s="39">
        <v>254167423000</v>
      </c>
      <c r="G94" s="39">
        <v>254167423000</v>
      </c>
      <c r="H94" s="112">
        <f t="shared" si="65"/>
        <v>1</v>
      </c>
      <c r="I94" s="39">
        <v>254167423000</v>
      </c>
      <c r="J94" s="112">
        <f t="shared" si="66"/>
        <v>1</v>
      </c>
      <c r="K94" s="39">
        <v>0</v>
      </c>
      <c r="L94" s="112">
        <f t="shared" si="67"/>
        <v>0</v>
      </c>
      <c r="M94" s="103">
        <f t="shared" si="69"/>
        <v>0</v>
      </c>
      <c r="N94" s="39">
        <v>196535921858</v>
      </c>
      <c r="O94" s="112">
        <f t="shared" si="70"/>
        <v>0.77325378499824504</v>
      </c>
      <c r="P94" s="39">
        <v>196535921858</v>
      </c>
      <c r="Q94" s="112">
        <f t="shared" si="70"/>
        <v>0.77325378499824504</v>
      </c>
      <c r="R94" s="39">
        <f t="shared" si="71"/>
        <v>-57631501142</v>
      </c>
      <c r="S94" s="39">
        <f t="shared" si="72"/>
        <v>-57631501142</v>
      </c>
    </row>
    <row r="95" spans="1:19" outlineLevel="4" x14ac:dyDescent="0.2">
      <c r="A95" s="32" t="s">
        <v>11</v>
      </c>
      <c r="B95" s="32" t="s">
        <v>165</v>
      </c>
      <c r="C95" s="32" t="str">
        <f t="shared" si="68"/>
        <v>42130702002</v>
      </c>
      <c r="D95" s="33" t="s">
        <v>166</v>
      </c>
      <c r="E95" s="34">
        <f t="shared" ref="E95:E97" si="102">SUBTOTAL(9,E96:E96)</f>
        <v>3000000000</v>
      </c>
      <c r="F95" s="35">
        <f t="shared" ref="F95" si="103">SUBTOTAL(9,F96:F96)</f>
        <v>3000000000</v>
      </c>
      <c r="G95" s="35">
        <f>SUBTOTAL(9,G96:G96)</f>
        <v>3000000000</v>
      </c>
      <c r="H95" s="111">
        <f t="shared" si="65"/>
        <v>1</v>
      </c>
      <c r="I95" s="35">
        <f t="shared" ref="I95:K95" si="104">SUBTOTAL(9,I96:I96)</f>
        <v>3000000000</v>
      </c>
      <c r="J95" s="111">
        <f t="shared" si="66"/>
        <v>1</v>
      </c>
      <c r="K95" s="35">
        <f t="shared" si="104"/>
        <v>0</v>
      </c>
      <c r="L95" s="111">
        <f t="shared" si="67"/>
        <v>0</v>
      </c>
      <c r="M95" s="102">
        <f t="shared" si="69"/>
        <v>0</v>
      </c>
      <c r="N95" s="35">
        <f>SUBTOTAL(9,N96:N96)</f>
        <v>2340098010</v>
      </c>
      <c r="O95" s="111">
        <f t="shared" si="70"/>
        <v>0.78003266999999998</v>
      </c>
      <c r="P95" s="35">
        <f>SUBTOTAL(9,P96:P96)</f>
        <v>2323976724</v>
      </c>
      <c r="Q95" s="111">
        <f t="shared" si="70"/>
        <v>0.77465890800000003</v>
      </c>
      <c r="R95" s="35">
        <f t="shared" si="71"/>
        <v>-659901990</v>
      </c>
      <c r="S95" s="35">
        <f t="shared" si="72"/>
        <v>-676023276</v>
      </c>
    </row>
    <row r="96" spans="1:19" outlineLevel="4" x14ac:dyDescent="0.2">
      <c r="A96" s="36" t="s">
        <v>24</v>
      </c>
      <c r="B96" s="36" t="s">
        <v>167</v>
      </c>
      <c r="C96" s="36" t="str">
        <f t="shared" si="68"/>
        <v>4213070200202</v>
      </c>
      <c r="D96" s="37" t="s">
        <v>168</v>
      </c>
      <c r="E96" s="38">
        <v>3000000000</v>
      </c>
      <c r="F96" s="39">
        <v>3000000000</v>
      </c>
      <c r="G96" s="39">
        <v>3000000000</v>
      </c>
      <c r="H96" s="112">
        <f t="shared" si="65"/>
        <v>1</v>
      </c>
      <c r="I96" s="39">
        <v>3000000000</v>
      </c>
      <c r="J96" s="112">
        <f t="shared" si="66"/>
        <v>1</v>
      </c>
      <c r="K96" s="39">
        <v>0</v>
      </c>
      <c r="L96" s="112">
        <f t="shared" si="67"/>
        <v>0</v>
      </c>
      <c r="M96" s="103">
        <f t="shared" si="69"/>
        <v>0</v>
      </c>
      <c r="N96" s="39">
        <v>2340098010</v>
      </c>
      <c r="O96" s="112">
        <f t="shared" si="70"/>
        <v>0.78003266999999998</v>
      </c>
      <c r="P96" s="39">
        <v>2323976724</v>
      </c>
      <c r="Q96" s="112">
        <f t="shared" si="70"/>
        <v>0.77465890800000003</v>
      </c>
      <c r="R96" s="39">
        <f t="shared" si="71"/>
        <v>-659901990</v>
      </c>
      <c r="S96" s="39">
        <f t="shared" si="72"/>
        <v>-676023276</v>
      </c>
    </row>
    <row r="97" spans="1:19" outlineLevel="4" x14ac:dyDescent="0.2">
      <c r="A97" s="32" t="s">
        <v>11</v>
      </c>
      <c r="B97" s="32" t="s">
        <v>169</v>
      </c>
      <c r="C97" s="32" t="str">
        <f t="shared" si="68"/>
        <v>42130702003</v>
      </c>
      <c r="D97" s="33" t="s">
        <v>170</v>
      </c>
      <c r="E97" s="34">
        <f t="shared" si="102"/>
        <v>10000000000</v>
      </c>
      <c r="F97" s="35">
        <f t="shared" ref="F97" si="105">SUBTOTAL(9,F98:F98)</f>
        <v>10000000000</v>
      </c>
      <c r="G97" s="35">
        <f>SUBTOTAL(9,G98:G98)</f>
        <v>10000000000</v>
      </c>
      <c r="H97" s="111">
        <f t="shared" si="65"/>
        <v>1</v>
      </c>
      <c r="I97" s="35">
        <f t="shared" ref="I97:K97" si="106">SUBTOTAL(9,I98:I98)</f>
        <v>10000000000</v>
      </c>
      <c r="J97" s="111">
        <f t="shared" si="66"/>
        <v>1</v>
      </c>
      <c r="K97" s="35">
        <f t="shared" si="106"/>
        <v>0</v>
      </c>
      <c r="L97" s="111">
        <f t="shared" si="67"/>
        <v>0</v>
      </c>
      <c r="M97" s="102">
        <f t="shared" si="69"/>
        <v>0</v>
      </c>
      <c r="N97" s="35">
        <f>SUBTOTAL(9,N98:N98)</f>
        <v>3757056612</v>
      </c>
      <c r="O97" s="111">
        <f t="shared" si="70"/>
        <v>0.37570566119999999</v>
      </c>
      <c r="P97" s="35">
        <f>SUBTOTAL(9,P98:P98)</f>
        <v>3757056612</v>
      </c>
      <c r="Q97" s="111">
        <f t="shared" si="70"/>
        <v>0.37570566119999999</v>
      </c>
      <c r="R97" s="35">
        <f t="shared" si="71"/>
        <v>-6242943388</v>
      </c>
      <c r="S97" s="35">
        <f t="shared" si="72"/>
        <v>-6242943388</v>
      </c>
    </row>
    <row r="98" spans="1:19" outlineLevel="4" x14ac:dyDescent="0.2">
      <c r="A98" s="36" t="s">
        <v>24</v>
      </c>
      <c r="B98" s="36" t="s">
        <v>171</v>
      </c>
      <c r="C98" s="36" t="str">
        <f t="shared" si="68"/>
        <v>4213070200301</v>
      </c>
      <c r="D98" s="37" t="s">
        <v>172</v>
      </c>
      <c r="E98" s="38">
        <v>10000000000</v>
      </c>
      <c r="F98" s="39">
        <v>10000000000</v>
      </c>
      <c r="G98" s="39">
        <v>10000000000</v>
      </c>
      <c r="H98" s="112">
        <f t="shared" si="65"/>
        <v>1</v>
      </c>
      <c r="I98" s="39">
        <v>10000000000</v>
      </c>
      <c r="J98" s="112">
        <f t="shared" si="66"/>
        <v>1</v>
      </c>
      <c r="K98" s="39">
        <v>0</v>
      </c>
      <c r="L98" s="112">
        <f t="shared" si="67"/>
        <v>0</v>
      </c>
      <c r="M98" s="103">
        <f t="shared" si="69"/>
        <v>0</v>
      </c>
      <c r="N98" s="39">
        <v>3757056612</v>
      </c>
      <c r="O98" s="112">
        <f t="shared" si="70"/>
        <v>0.37570566119999999</v>
      </c>
      <c r="P98" s="39">
        <v>3757056612</v>
      </c>
      <c r="Q98" s="112">
        <f t="shared" si="70"/>
        <v>0.37570566119999999</v>
      </c>
      <c r="R98" s="39">
        <f t="shared" si="71"/>
        <v>-6242943388</v>
      </c>
      <c r="S98" s="39">
        <f t="shared" si="72"/>
        <v>-6242943388</v>
      </c>
    </row>
    <row r="99" spans="1:19" outlineLevel="4" x14ac:dyDescent="0.2">
      <c r="A99" s="32" t="s">
        <v>11</v>
      </c>
      <c r="B99" s="32" t="s">
        <v>173</v>
      </c>
      <c r="C99" s="32" t="str">
        <f t="shared" si="68"/>
        <v>42130702010</v>
      </c>
      <c r="D99" s="33" t="s">
        <v>174</v>
      </c>
      <c r="E99" s="34">
        <f t="shared" ref="E99" si="107">SUBTOTAL(9,E100:E101)</f>
        <v>3763448000</v>
      </c>
      <c r="F99" s="35">
        <f t="shared" ref="F99" si="108">SUBTOTAL(9,F100:F101)</f>
        <v>3763448000</v>
      </c>
      <c r="G99" s="35">
        <f>SUBTOTAL(9,G100:G101)</f>
        <v>3762783729</v>
      </c>
      <c r="H99" s="111">
        <f t="shared" si="65"/>
        <v>0.99982349404057136</v>
      </c>
      <c r="I99" s="35">
        <f t="shared" ref="I99:K99" si="109">SUBTOTAL(9,I100:I101)</f>
        <v>3762783729</v>
      </c>
      <c r="J99" s="111">
        <f t="shared" si="66"/>
        <v>0.99982349404057136</v>
      </c>
      <c r="K99" s="35">
        <f t="shared" si="109"/>
        <v>0</v>
      </c>
      <c r="L99" s="111">
        <f t="shared" si="67"/>
        <v>0</v>
      </c>
      <c r="M99" s="102">
        <f t="shared" si="69"/>
        <v>664271</v>
      </c>
      <c r="N99" s="35">
        <f>SUBTOTAL(9,N100:N101)</f>
        <v>2746312635</v>
      </c>
      <c r="O99" s="111">
        <f t="shared" si="70"/>
        <v>0.72973311574917465</v>
      </c>
      <c r="P99" s="35">
        <f>SUBTOTAL(9,P100:P101)</f>
        <v>2746312635</v>
      </c>
      <c r="Q99" s="111">
        <f t="shared" si="70"/>
        <v>0.72973311574917465</v>
      </c>
      <c r="R99" s="35">
        <f t="shared" si="71"/>
        <v>-1016471094</v>
      </c>
      <c r="S99" s="35">
        <f t="shared" si="72"/>
        <v>-1016471094</v>
      </c>
    </row>
    <row r="100" spans="1:19" outlineLevel="4" x14ac:dyDescent="0.2">
      <c r="A100" s="36" t="s">
        <v>24</v>
      </c>
      <c r="B100" s="36" t="s">
        <v>175</v>
      </c>
      <c r="C100" s="36" t="str">
        <f t="shared" si="68"/>
        <v>4213070201001</v>
      </c>
      <c r="D100" s="37" t="s">
        <v>176</v>
      </c>
      <c r="E100" s="38">
        <v>3063448000</v>
      </c>
      <c r="F100" s="39">
        <v>3063448000</v>
      </c>
      <c r="G100" s="39">
        <v>3062783729</v>
      </c>
      <c r="H100" s="112">
        <f t="shared" si="65"/>
        <v>0.99978316230600295</v>
      </c>
      <c r="I100" s="39">
        <v>3062783729</v>
      </c>
      <c r="J100" s="112">
        <f t="shared" si="66"/>
        <v>0.99978316230600295</v>
      </c>
      <c r="K100" s="39">
        <v>0</v>
      </c>
      <c r="L100" s="112">
        <f t="shared" si="67"/>
        <v>0</v>
      </c>
      <c r="M100" s="103">
        <f t="shared" si="69"/>
        <v>664271</v>
      </c>
      <c r="N100" s="39">
        <v>2343615797</v>
      </c>
      <c r="O100" s="112">
        <f t="shared" si="70"/>
        <v>0.76502548664119641</v>
      </c>
      <c r="P100" s="39">
        <v>2343615797</v>
      </c>
      <c r="Q100" s="112">
        <f t="shared" si="70"/>
        <v>0.76502548664119641</v>
      </c>
      <c r="R100" s="39">
        <f t="shared" si="71"/>
        <v>-719167932</v>
      </c>
      <c r="S100" s="39">
        <f t="shared" si="72"/>
        <v>-719167932</v>
      </c>
    </row>
    <row r="101" spans="1:19" outlineLevel="4" x14ac:dyDescent="0.2">
      <c r="A101" s="36" t="s">
        <v>24</v>
      </c>
      <c r="B101" s="36" t="s">
        <v>177</v>
      </c>
      <c r="C101" s="36" t="str">
        <f t="shared" si="68"/>
        <v>4213070201002</v>
      </c>
      <c r="D101" s="37" t="s">
        <v>178</v>
      </c>
      <c r="E101" s="38">
        <v>700000000</v>
      </c>
      <c r="F101" s="39">
        <v>700000000</v>
      </c>
      <c r="G101" s="39">
        <v>700000000</v>
      </c>
      <c r="H101" s="112">
        <f t="shared" si="65"/>
        <v>1</v>
      </c>
      <c r="I101" s="39">
        <v>700000000</v>
      </c>
      <c r="J101" s="112">
        <f t="shared" si="66"/>
        <v>1</v>
      </c>
      <c r="K101" s="39">
        <v>0</v>
      </c>
      <c r="L101" s="112">
        <f t="shared" si="67"/>
        <v>0</v>
      </c>
      <c r="M101" s="103">
        <f t="shared" si="69"/>
        <v>0</v>
      </c>
      <c r="N101" s="39">
        <v>402696838</v>
      </c>
      <c r="O101" s="112">
        <f t="shared" si="70"/>
        <v>0.57528119714285719</v>
      </c>
      <c r="P101" s="39">
        <v>402696838</v>
      </c>
      <c r="Q101" s="112">
        <f t="shared" si="70"/>
        <v>0.57528119714285719</v>
      </c>
      <c r="R101" s="39">
        <f t="shared" si="71"/>
        <v>-297303162</v>
      </c>
      <c r="S101" s="39">
        <f t="shared" si="72"/>
        <v>-297303162</v>
      </c>
    </row>
    <row r="102" spans="1:19" outlineLevel="4" x14ac:dyDescent="0.2">
      <c r="A102" s="32" t="s">
        <v>11</v>
      </c>
      <c r="B102" s="32" t="s">
        <v>179</v>
      </c>
      <c r="C102" s="32" t="str">
        <f t="shared" si="68"/>
        <v>42130702012</v>
      </c>
      <c r="D102" s="33" t="s">
        <v>180</v>
      </c>
      <c r="E102" s="34">
        <f t="shared" ref="E102" si="110">SUBTOTAL(9,E103:E103)</f>
        <v>1600000000</v>
      </c>
      <c r="F102" s="35">
        <f t="shared" ref="F102" si="111">SUBTOTAL(9,F103:F103)</f>
        <v>1600000000</v>
      </c>
      <c r="G102" s="35">
        <f>SUBTOTAL(9,G103:G103)</f>
        <v>1600000000</v>
      </c>
      <c r="H102" s="111">
        <f t="shared" si="65"/>
        <v>1</v>
      </c>
      <c r="I102" s="35">
        <f t="shared" ref="I102:K102" si="112">SUBTOTAL(9,I103:I103)</f>
        <v>1600000000</v>
      </c>
      <c r="J102" s="111">
        <f t="shared" si="66"/>
        <v>1</v>
      </c>
      <c r="K102" s="35">
        <f t="shared" si="112"/>
        <v>0</v>
      </c>
      <c r="L102" s="111">
        <f t="shared" si="67"/>
        <v>0</v>
      </c>
      <c r="M102" s="102">
        <f t="shared" si="69"/>
        <v>0</v>
      </c>
      <c r="N102" s="35">
        <f>SUBTOTAL(9,N103:N103)</f>
        <v>336018134</v>
      </c>
      <c r="O102" s="111">
        <f t="shared" si="70"/>
        <v>0.21001133375</v>
      </c>
      <c r="P102" s="35">
        <f>SUBTOTAL(9,P103:P103)</f>
        <v>336018134</v>
      </c>
      <c r="Q102" s="111">
        <f t="shared" si="70"/>
        <v>0.21001133375</v>
      </c>
      <c r="R102" s="35">
        <f t="shared" si="71"/>
        <v>-1263981866</v>
      </c>
      <c r="S102" s="35">
        <f t="shared" si="72"/>
        <v>-1263981866</v>
      </c>
    </row>
    <row r="103" spans="1:19" outlineLevel="4" x14ac:dyDescent="0.2">
      <c r="A103" s="36" t="s">
        <v>24</v>
      </c>
      <c r="B103" s="36" t="s">
        <v>181</v>
      </c>
      <c r="C103" s="36" t="str">
        <f t="shared" si="68"/>
        <v>4213070201202</v>
      </c>
      <c r="D103" s="37" t="s">
        <v>182</v>
      </c>
      <c r="E103" s="38">
        <v>1600000000</v>
      </c>
      <c r="F103" s="39">
        <v>1600000000</v>
      </c>
      <c r="G103" s="39">
        <v>1600000000</v>
      </c>
      <c r="H103" s="112">
        <f t="shared" si="65"/>
        <v>1</v>
      </c>
      <c r="I103" s="39">
        <v>1600000000</v>
      </c>
      <c r="J103" s="112">
        <f t="shared" si="66"/>
        <v>1</v>
      </c>
      <c r="K103" s="39">
        <v>0</v>
      </c>
      <c r="L103" s="112">
        <f t="shared" si="67"/>
        <v>0</v>
      </c>
      <c r="M103" s="103">
        <f t="shared" si="69"/>
        <v>0</v>
      </c>
      <c r="N103" s="39">
        <v>336018134</v>
      </c>
      <c r="O103" s="112">
        <f t="shared" si="70"/>
        <v>0.21001133375</v>
      </c>
      <c r="P103" s="39">
        <v>336018134</v>
      </c>
      <c r="Q103" s="112">
        <f t="shared" si="70"/>
        <v>0.21001133375</v>
      </c>
      <c r="R103" s="39">
        <f t="shared" si="71"/>
        <v>-1263981866</v>
      </c>
      <c r="S103" s="39">
        <f t="shared" si="72"/>
        <v>-1263981866</v>
      </c>
    </row>
    <row r="104" spans="1:19" outlineLevel="4" x14ac:dyDescent="0.2">
      <c r="A104" s="36" t="s">
        <v>24</v>
      </c>
      <c r="B104" s="36" t="s">
        <v>183</v>
      </c>
      <c r="C104" s="36" t="str">
        <f t="shared" si="68"/>
        <v>42130702013</v>
      </c>
      <c r="D104" s="37" t="s">
        <v>184</v>
      </c>
      <c r="E104" s="38">
        <v>25388719000</v>
      </c>
      <c r="F104" s="39">
        <v>25388719000</v>
      </c>
      <c r="G104" s="39">
        <v>25388719000</v>
      </c>
      <c r="H104" s="112">
        <f t="shared" si="65"/>
        <v>1</v>
      </c>
      <c r="I104" s="39">
        <v>25388719000</v>
      </c>
      <c r="J104" s="112">
        <f t="shared" si="66"/>
        <v>1</v>
      </c>
      <c r="K104" s="39">
        <v>0</v>
      </c>
      <c r="L104" s="112">
        <f t="shared" si="67"/>
        <v>0</v>
      </c>
      <c r="M104" s="103">
        <f t="shared" si="69"/>
        <v>0</v>
      </c>
      <c r="N104" s="39">
        <v>20902074084</v>
      </c>
      <c r="O104" s="112">
        <f t="shared" si="70"/>
        <v>0.82328194990854009</v>
      </c>
      <c r="P104" s="39">
        <v>18817750653</v>
      </c>
      <c r="Q104" s="112">
        <f t="shared" si="70"/>
        <v>0.74118551050173109</v>
      </c>
      <c r="R104" s="39">
        <f t="shared" si="71"/>
        <v>-4486644916</v>
      </c>
      <c r="S104" s="39">
        <f t="shared" si="72"/>
        <v>-6570968347</v>
      </c>
    </row>
    <row r="105" spans="1:19" outlineLevel="4" x14ac:dyDescent="0.2">
      <c r="A105" s="36" t="s">
        <v>24</v>
      </c>
      <c r="B105" s="36" t="s">
        <v>185</v>
      </c>
      <c r="C105" s="36" t="str">
        <f t="shared" si="68"/>
        <v>42130702023</v>
      </c>
      <c r="D105" s="37" t="s">
        <v>186</v>
      </c>
      <c r="E105" s="38">
        <v>350000000</v>
      </c>
      <c r="F105" s="39">
        <v>350000000</v>
      </c>
      <c r="G105" s="39">
        <v>350000000</v>
      </c>
      <c r="H105" s="112">
        <f t="shared" si="65"/>
        <v>1</v>
      </c>
      <c r="I105" s="39">
        <v>350000000</v>
      </c>
      <c r="J105" s="112">
        <f t="shared" si="66"/>
        <v>1</v>
      </c>
      <c r="K105" s="39">
        <v>0</v>
      </c>
      <c r="L105" s="112">
        <f t="shared" si="67"/>
        <v>0</v>
      </c>
      <c r="M105" s="103">
        <f t="shared" si="69"/>
        <v>0</v>
      </c>
      <c r="N105" s="39">
        <v>0</v>
      </c>
      <c r="O105" s="112">
        <f t="shared" si="70"/>
        <v>0</v>
      </c>
      <c r="P105" s="39">
        <v>0</v>
      </c>
      <c r="Q105" s="112">
        <f t="shared" si="70"/>
        <v>0</v>
      </c>
      <c r="R105" s="39">
        <f t="shared" si="71"/>
        <v>-350000000</v>
      </c>
      <c r="S105" s="39">
        <f t="shared" si="72"/>
        <v>-350000000</v>
      </c>
    </row>
    <row r="106" spans="1:19" outlineLevel="4" x14ac:dyDescent="0.2">
      <c r="A106" s="36" t="s">
        <v>24</v>
      </c>
      <c r="B106" s="36" t="s">
        <v>187</v>
      </c>
      <c r="C106" s="36" t="str">
        <f t="shared" si="68"/>
        <v>42130702030</v>
      </c>
      <c r="D106" s="37" t="s">
        <v>188</v>
      </c>
      <c r="E106" s="38">
        <v>2142952000</v>
      </c>
      <c r="F106" s="39">
        <v>2207952000</v>
      </c>
      <c r="G106" s="39">
        <v>2207952000</v>
      </c>
      <c r="H106" s="112">
        <f t="shared" si="65"/>
        <v>1</v>
      </c>
      <c r="I106" s="39">
        <v>2207952000</v>
      </c>
      <c r="J106" s="112">
        <f t="shared" si="66"/>
        <v>1</v>
      </c>
      <c r="K106" s="39">
        <v>0</v>
      </c>
      <c r="L106" s="112">
        <f t="shared" si="67"/>
        <v>0</v>
      </c>
      <c r="M106" s="103">
        <f t="shared" si="69"/>
        <v>0</v>
      </c>
      <c r="N106" s="39">
        <v>1819107875</v>
      </c>
      <c r="O106" s="112">
        <f t="shared" si="70"/>
        <v>0.82388923083472831</v>
      </c>
      <c r="P106" s="39">
        <v>1819107875</v>
      </c>
      <c r="Q106" s="112">
        <f t="shared" si="70"/>
        <v>0.82388923083472831</v>
      </c>
      <c r="R106" s="39">
        <f t="shared" si="71"/>
        <v>-388844125</v>
      </c>
      <c r="S106" s="39">
        <f t="shared" si="72"/>
        <v>-388844125</v>
      </c>
    </row>
    <row r="107" spans="1:19" outlineLevel="4" x14ac:dyDescent="0.2">
      <c r="A107" s="36" t="s">
        <v>24</v>
      </c>
      <c r="B107" s="36" t="s">
        <v>189</v>
      </c>
      <c r="C107" s="36" t="str">
        <f t="shared" si="68"/>
        <v>42130702097</v>
      </c>
      <c r="D107" s="37" t="s">
        <v>190</v>
      </c>
      <c r="E107" s="38">
        <v>143869923000</v>
      </c>
      <c r="F107" s="39">
        <v>109888680773</v>
      </c>
      <c r="G107" s="39">
        <v>109888680771</v>
      </c>
      <c r="H107" s="112">
        <f t="shared" si="65"/>
        <v>0.99999999998179978</v>
      </c>
      <c r="I107" s="39">
        <v>93554192622</v>
      </c>
      <c r="J107" s="112">
        <f t="shared" si="66"/>
        <v>0.85135422469269073</v>
      </c>
      <c r="K107" s="39">
        <v>16334488149</v>
      </c>
      <c r="L107" s="112">
        <f t="shared" si="67"/>
        <v>0.14864577528910908</v>
      </c>
      <c r="M107" s="103">
        <f t="shared" si="69"/>
        <v>2</v>
      </c>
      <c r="N107" s="39">
        <v>109236261487</v>
      </c>
      <c r="O107" s="112">
        <f t="shared" si="70"/>
        <v>0.99406290728571289</v>
      </c>
      <c r="P107" s="39">
        <v>77324239521</v>
      </c>
      <c r="Q107" s="112">
        <f t="shared" si="70"/>
        <v>0.70365973071176235</v>
      </c>
      <c r="R107" s="39">
        <f t="shared" si="71"/>
        <v>-652419284</v>
      </c>
      <c r="S107" s="39">
        <f t="shared" si="72"/>
        <v>-16229953101</v>
      </c>
    </row>
    <row r="108" spans="1:19" outlineLevel="4" x14ac:dyDescent="0.2">
      <c r="A108" s="36" t="s">
        <v>24</v>
      </c>
      <c r="B108" s="36" t="s">
        <v>191</v>
      </c>
      <c r="C108" s="36" t="str">
        <f t="shared" si="68"/>
        <v>42130702098</v>
      </c>
      <c r="D108" s="37" t="s">
        <v>83</v>
      </c>
      <c r="E108" s="38">
        <v>7400515000</v>
      </c>
      <c r="F108" s="39">
        <v>7400515000</v>
      </c>
      <c r="G108" s="39">
        <v>7400515000</v>
      </c>
      <c r="H108" s="112">
        <f t="shared" si="65"/>
        <v>1</v>
      </c>
      <c r="I108" s="39">
        <v>7400515000</v>
      </c>
      <c r="J108" s="112">
        <f t="shared" si="66"/>
        <v>1</v>
      </c>
      <c r="K108" s="39">
        <v>0</v>
      </c>
      <c r="L108" s="112">
        <f t="shared" si="67"/>
        <v>0</v>
      </c>
      <c r="M108" s="103">
        <f t="shared" si="69"/>
        <v>0</v>
      </c>
      <c r="N108" s="39">
        <v>5898165201</v>
      </c>
      <c r="O108" s="112">
        <f t="shared" si="70"/>
        <v>0.79699388502016411</v>
      </c>
      <c r="P108" s="39">
        <v>5898165201</v>
      </c>
      <c r="Q108" s="112">
        <f t="shared" si="70"/>
        <v>0.79699388502016411</v>
      </c>
      <c r="R108" s="39">
        <f t="shared" si="71"/>
        <v>-1502349799</v>
      </c>
      <c r="S108" s="39">
        <f t="shared" si="72"/>
        <v>-1502349799</v>
      </c>
    </row>
    <row r="109" spans="1:19" outlineLevel="4" x14ac:dyDescent="0.2">
      <c r="A109" s="24" t="s">
        <v>24</v>
      </c>
      <c r="B109" s="24" t="s">
        <v>192</v>
      </c>
      <c r="C109" s="24" t="str">
        <f t="shared" si="68"/>
        <v>421310</v>
      </c>
      <c r="D109" s="25" t="s">
        <v>193</v>
      </c>
      <c r="E109" s="26">
        <v>0</v>
      </c>
      <c r="F109" s="27">
        <v>20000000</v>
      </c>
      <c r="G109" s="27">
        <v>20000000</v>
      </c>
      <c r="H109" s="109">
        <f t="shared" si="65"/>
        <v>1</v>
      </c>
      <c r="I109" s="27">
        <v>0</v>
      </c>
      <c r="J109" s="109">
        <f t="shared" si="66"/>
        <v>0</v>
      </c>
      <c r="K109" s="27">
        <v>20000000</v>
      </c>
      <c r="L109" s="109">
        <f t="shared" si="67"/>
        <v>1</v>
      </c>
      <c r="M109" s="100">
        <f t="shared" si="69"/>
        <v>0</v>
      </c>
      <c r="N109" s="27">
        <v>0</v>
      </c>
      <c r="O109" s="109">
        <f t="shared" si="70"/>
        <v>0</v>
      </c>
      <c r="P109" s="27">
        <v>0</v>
      </c>
      <c r="Q109" s="109">
        <f t="shared" si="70"/>
        <v>0</v>
      </c>
      <c r="R109" s="27">
        <f t="shared" si="71"/>
        <v>-20000000</v>
      </c>
      <c r="S109" s="27">
        <f t="shared" si="72"/>
        <v>0</v>
      </c>
    </row>
    <row r="110" spans="1:19" outlineLevel="4" x14ac:dyDescent="0.2">
      <c r="A110" s="24" t="s">
        <v>11</v>
      </c>
      <c r="B110" s="24" t="s">
        <v>194</v>
      </c>
      <c r="C110" s="24" t="str">
        <f t="shared" si="68"/>
        <v>421311</v>
      </c>
      <c r="D110" s="25" t="s">
        <v>195</v>
      </c>
      <c r="E110" s="26">
        <f t="shared" ref="E110" si="113">SUBTOTAL(9,E111:E113)</f>
        <v>5000000000</v>
      </c>
      <c r="F110" s="27">
        <f t="shared" ref="F110" si="114">SUBTOTAL(9,F111:F113)</f>
        <v>5000000000</v>
      </c>
      <c r="G110" s="27">
        <f>SUBTOTAL(9,G111:G113)</f>
        <v>5000000000</v>
      </c>
      <c r="H110" s="109">
        <f t="shared" si="65"/>
        <v>1</v>
      </c>
      <c r="I110" s="27">
        <f t="shared" ref="I110:K110" si="115">SUBTOTAL(9,I111:I113)</f>
        <v>5000000000</v>
      </c>
      <c r="J110" s="109">
        <f t="shared" si="66"/>
        <v>1</v>
      </c>
      <c r="K110" s="27">
        <f t="shared" si="115"/>
        <v>0</v>
      </c>
      <c r="L110" s="109">
        <f t="shared" si="67"/>
        <v>0</v>
      </c>
      <c r="M110" s="100">
        <f t="shared" si="69"/>
        <v>0</v>
      </c>
      <c r="N110" s="27">
        <f>SUBTOTAL(9,N111:N113)</f>
        <v>5000000000</v>
      </c>
      <c r="O110" s="109">
        <f t="shared" si="70"/>
        <v>1</v>
      </c>
      <c r="P110" s="27">
        <f>SUBTOTAL(9,P111:P113)</f>
        <v>5000000000</v>
      </c>
      <c r="Q110" s="109">
        <f t="shared" si="70"/>
        <v>1</v>
      </c>
      <c r="R110" s="27">
        <f t="shared" si="71"/>
        <v>0</v>
      </c>
      <c r="S110" s="27">
        <f t="shared" si="72"/>
        <v>0</v>
      </c>
    </row>
    <row r="111" spans="1:19" outlineLevel="4" x14ac:dyDescent="0.2">
      <c r="A111" s="28" t="s">
        <v>11</v>
      </c>
      <c r="B111" s="28" t="s">
        <v>196</v>
      </c>
      <c r="C111" s="28" t="str">
        <f t="shared" si="68"/>
        <v>42131102</v>
      </c>
      <c r="D111" s="29" t="s">
        <v>197</v>
      </c>
      <c r="E111" s="30">
        <f t="shared" ref="E111" si="116">SUBTOTAL(9,E112:E113)</f>
        <v>5000000000</v>
      </c>
      <c r="F111" s="31">
        <f t="shared" ref="F111" si="117">SUBTOTAL(9,F112:F113)</f>
        <v>5000000000</v>
      </c>
      <c r="G111" s="31">
        <f>SUBTOTAL(9,G112:G113)</f>
        <v>5000000000</v>
      </c>
      <c r="H111" s="110">
        <f t="shared" si="65"/>
        <v>1</v>
      </c>
      <c r="I111" s="31">
        <f t="shared" ref="I111:K111" si="118">SUBTOTAL(9,I112:I113)</f>
        <v>5000000000</v>
      </c>
      <c r="J111" s="110">
        <f t="shared" si="66"/>
        <v>1</v>
      </c>
      <c r="K111" s="31">
        <f t="shared" si="118"/>
        <v>0</v>
      </c>
      <c r="L111" s="110">
        <f t="shared" si="67"/>
        <v>0</v>
      </c>
      <c r="M111" s="101">
        <f t="shared" si="69"/>
        <v>0</v>
      </c>
      <c r="N111" s="31">
        <f>SUBTOTAL(9,N112:N113)</f>
        <v>5000000000</v>
      </c>
      <c r="O111" s="110">
        <f t="shared" si="70"/>
        <v>1</v>
      </c>
      <c r="P111" s="31">
        <f>SUBTOTAL(9,P112:P113)</f>
        <v>5000000000</v>
      </c>
      <c r="Q111" s="110">
        <f t="shared" si="70"/>
        <v>1</v>
      </c>
      <c r="R111" s="31">
        <f t="shared" si="71"/>
        <v>0</v>
      </c>
      <c r="S111" s="31">
        <f t="shared" si="72"/>
        <v>0</v>
      </c>
    </row>
    <row r="112" spans="1:19" outlineLevel="4" x14ac:dyDescent="0.2">
      <c r="A112" s="32" t="s">
        <v>11</v>
      </c>
      <c r="B112" s="32" t="s">
        <v>198</v>
      </c>
      <c r="C112" s="32" t="str">
        <f t="shared" si="68"/>
        <v>42131102001</v>
      </c>
      <c r="D112" s="33" t="s">
        <v>199</v>
      </c>
      <c r="E112" s="34">
        <f t="shared" ref="E112" si="119">SUBTOTAL(9,E113:E113)</f>
        <v>5000000000</v>
      </c>
      <c r="F112" s="35">
        <f t="shared" ref="F112" si="120">SUBTOTAL(9,F113:F113)</f>
        <v>5000000000</v>
      </c>
      <c r="G112" s="35">
        <f>SUBTOTAL(9,G113:G113)</f>
        <v>5000000000</v>
      </c>
      <c r="H112" s="111">
        <f t="shared" si="65"/>
        <v>1</v>
      </c>
      <c r="I112" s="35">
        <f t="shared" ref="I112:K112" si="121">SUBTOTAL(9,I113:I113)</f>
        <v>5000000000</v>
      </c>
      <c r="J112" s="111">
        <f t="shared" si="66"/>
        <v>1</v>
      </c>
      <c r="K112" s="35">
        <f t="shared" si="121"/>
        <v>0</v>
      </c>
      <c r="L112" s="111">
        <f t="shared" si="67"/>
        <v>0</v>
      </c>
      <c r="M112" s="102">
        <f t="shared" si="69"/>
        <v>0</v>
      </c>
      <c r="N112" s="35">
        <f>SUBTOTAL(9,N113:N113)</f>
        <v>5000000000</v>
      </c>
      <c r="O112" s="111">
        <f t="shared" si="70"/>
        <v>1</v>
      </c>
      <c r="P112" s="35">
        <f>SUBTOTAL(9,P113:P113)</f>
        <v>5000000000</v>
      </c>
      <c r="Q112" s="111">
        <f t="shared" si="70"/>
        <v>1</v>
      </c>
      <c r="R112" s="35">
        <f t="shared" si="71"/>
        <v>0</v>
      </c>
      <c r="S112" s="35">
        <f t="shared" si="72"/>
        <v>0</v>
      </c>
    </row>
    <row r="113" spans="1:19" outlineLevel="4" x14ac:dyDescent="0.2">
      <c r="A113" s="36" t="s">
        <v>24</v>
      </c>
      <c r="B113" s="36" t="s">
        <v>200</v>
      </c>
      <c r="C113" s="36" t="str">
        <f t="shared" si="68"/>
        <v>4213110200102</v>
      </c>
      <c r="D113" s="37" t="s">
        <v>201</v>
      </c>
      <c r="E113" s="38">
        <v>5000000000</v>
      </c>
      <c r="F113" s="39">
        <v>5000000000</v>
      </c>
      <c r="G113" s="39">
        <v>5000000000</v>
      </c>
      <c r="H113" s="112">
        <f t="shared" si="65"/>
        <v>1</v>
      </c>
      <c r="I113" s="39">
        <v>5000000000</v>
      </c>
      <c r="J113" s="112">
        <f t="shared" si="66"/>
        <v>1</v>
      </c>
      <c r="K113" s="39">
        <v>0</v>
      </c>
      <c r="L113" s="112">
        <f t="shared" si="67"/>
        <v>0</v>
      </c>
      <c r="M113" s="103">
        <f t="shared" si="69"/>
        <v>0</v>
      </c>
      <c r="N113" s="39">
        <v>5000000000</v>
      </c>
      <c r="O113" s="112">
        <f t="shared" si="70"/>
        <v>1</v>
      </c>
      <c r="P113" s="39">
        <v>5000000000</v>
      </c>
      <c r="Q113" s="112">
        <f t="shared" si="70"/>
        <v>1</v>
      </c>
      <c r="R113" s="39">
        <f t="shared" si="71"/>
        <v>0</v>
      </c>
      <c r="S113" s="39">
        <f t="shared" si="72"/>
        <v>0</v>
      </c>
    </row>
    <row r="114" spans="1:19" outlineLevel="3" x14ac:dyDescent="0.2">
      <c r="A114" s="24" t="s">
        <v>11</v>
      </c>
      <c r="B114" s="24" t="s">
        <v>202</v>
      </c>
      <c r="C114" s="24" t="str">
        <f t="shared" si="68"/>
        <v>421313</v>
      </c>
      <c r="D114" s="25" t="s">
        <v>203</v>
      </c>
      <c r="E114" s="26">
        <f>SUBTOTAL(9,E115:E117)</f>
        <v>730000000</v>
      </c>
      <c r="F114" s="27">
        <f t="shared" ref="F114:G114" si="122">SUBTOTAL(9,F115:F117)</f>
        <v>1025456319</v>
      </c>
      <c r="G114" s="27">
        <f t="shared" si="122"/>
        <v>1025456319</v>
      </c>
      <c r="H114" s="109">
        <f t="shared" si="65"/>
        <v>1</v>
      </c>
      <c r="I114" s="27">
        <f>SUBTOTAL(9,I115:I117)</f>
        <v>1025456319</v>
      </c>
      <c r="J114" s="109">
        <f t="shared" si="66"/>
        <v>1</v>
      </c>
      <c r="K114" s="27">
        <f>SUBTOTAL(9,K115:K117)</f>
        <v>0</v>
      </c>
      <c r="L114" s="109">
        <f t="shared" si="67"/>
        <v>0</v>
      </c>
      <c r="M114" s="100">
        <f t="shared" si="69"/>
        <v>0</v>
      </c>
      <c r="N114" s="27">
        <f t="shared" ref="N114:P114" si="123">SUBTOTAL(9,N115:N117)</f>
        <v>782679565</v>
      </c>
      <c r="O114" s="109">
        <f t="shared" si="70"/>
        <v>0.76325002879035353</v>
      </c>
      <c r="P114" s="27">
        <f t="shared" si="123"/>
        <v>782679565</v>
      </c>
      <c r="Q114" s="109">
        <f t="shared" si="70"/>
        <v>0.76325002879035353</v>
      </c>
      <c r="R114" s="27">
        <f t="shared" si="71"/>
        <v>-242776754</v>
      </c>
      <c r="S114" s="27">
        <f t="shared" si="72"/>
        <v>-242776754</v>
      </c>
    </row>
    <row r="115" spans="1:19" outlineLevel="4" x14ac:dyDescent="0.2">
      <c r="A115" s="28" t="s">
        <v>11</v>
      </c>
      <c r="B115" s="28" t="s">
        <v>204</v>
      </c>
      <c r="C115" s="28" t="str">
        <f t="shared" si="68"/>
        <v>42131301</v>
      </c>
      <c r="D115" s="29" t="s">
        <v>205</v>
      </c>
      <c r="E115" s="30">
        <f>SUBTOTAL(9,E116:E117)</f>
        <v>730000000</v>
      </c>
      <c r="F115" s="31">
        <f t="shared" ref="F115:G115" si="124">SUBTOTAL(9,F116:F117)</f>
        <v>1025456319</v>
      </c>
      <c r="G115" s="31">
        <f t="shared" si="124"/>
        <v>1025456319</v>
      </c>
      <c r="H115" s="110">
        <f t="shared" si="65"/>
        <v>1</v>
      </c>
      <c r="I115" s="31">
        <f>SUBTOTAL(9,I116:I117)</f>
        <v>1025456319</v>
      </c>
      <c r="J115" s="110">
        <f t="shared" si="66"/>
        <v>1</v>
      </c>
      <c r="K115" s="31">
        <f>SUBTOTAL(9,K116:K117)</f>
        <v>0</v>
      </c>
      <c r="L115" s="110">
        <f t="shared" si="67"/>
        <v>0</v>
      </c>
      <c r="M115" s="101">
        <f t="shared" si="69"/>
        <v>0</v>
      </c>
      <c r="N115" s="31">
        <f t="shared" ref="N115:P115" si="125">SUBTOTAL(9,N116:N117)</f>
        <v>782679565</v>
      </c>
      <c r="O115" s="110">
        <f t="shared" si="70"/>
        <v>0.76325002879035353</v>
      </c>
      <c r="P115" s="31">
        <f t="shared" si="125"/>
        <v>782679565</v>
      </c>
      <c r="Q115" s="110">
        <f t="shared" si="70"/>
        <v>0.76325002879035353</v>
      </c>
      <c r="R115" s="31">
        <f t="shared" si="71"/>
        <v>-242776754</v>
      </c>
      <c r="S115" s="31">
        <f t="shared" si="72"/>
        <v>-242776754</v>
      </c>
    </row>
    <row r="116" spans="1:19" outlineLevel="4" x14ac:dyDescent="0.2">
      <c r="A116" s="36" t="s">
        <v>24</v>
      </c>
      <c r="B116" s="36" t="s">
        <v>206</v>
      </c>
      <c r="C116" s="36" t="str">
        <f t="shared" si="68"/>
        <v>42131301001</v>
      </c>
      <c r="D116" s="37" t="s">
        <v>207</v>
      </c>
      <c r="E116" s="38">
        <v>730000000</v>
      </c>
      <c r="F116" s="39">
        <v>780952709</v>
      </c>
      <c r="G116" s="39">
        <v>780952709</v>
      </c>
      <c r="H116" s="112">
        <f t="shared" si="65"/>
        <v>1</v>
      </c>
      <c r="I116" s="39">
        <v>780952709</v>
      </c>
      <c r="J116" s="112">
        <f t="shared" si="66"/>
        <v>1</v>
      </c>
      <c r="K116" s="39">
        <v>0</v>
      </c>
      <c r="L116" s="112">
        <f t="shared" si="67"/>
        <v>0</v>
      </c>
      <c r="M116" s="103">
        <f t="shared" si="69"/>
        <v>0</v>
      </c>
      <c r="N116" s="39">
        <v>538175955</v>
      </c>
      <c r="O116" s="112">
        <f t="shared" si="70"/>
        <v>0.68912745778054529</v>
      </c>
      <c r="P116" s="39">
        <v>538175955</v>
      </c>
      <c r="Q116" s="112">
        <f t="shared" si="70"/>
        <v>0.68912745778054529</v>
      </c>
      <c r="R116" s="39">
        <f t="shared" si="71"/>
        <v>-242776754</v>
      </c>
      <c r="S116" s="39">
        <f t="shared" si="72"/>
        <v>-242776754</v>
      </c>
    </row>
    <row r="117" spans="1:19" outlineLevel="4" x14ac:dyDescent="0.2">
      <c r="A117" s="36" t="s">
        <v>24</v>
      </c>
      <c r="B117" s="36" t="s">
        <v>208</v>
      </c>
      <c r="C117" s="36" t="str">
        <f t="shared" si="68"/>
        <v>42131301002</v>
      </c>
      <c r="D117" s="37" t="s">
        <v>209</v>
      </c>
      <c r="E117" s="38">
        <v>0</v>
      </c>
      <c r="F117" s="39">
        <v>244503610</v>
      </c>
      <c r="G117" s="39">
        <v>244503610</v>
      </c>
      <c r="H117" s="112">
        <f t="shared" si="65"/>
        <v>1</v>
      </c>
      <c r="I117" s="39">
        <v>244503610</v>
      </c>
      <c r="J117" s="112">
        <f t="shared" si="66"/>
        <v>1</v>
      </c>
      <c r="K117" s="39">
        <v>0</v>
      </c>
      <c r="L117" s="112">
        <f t="shared" si="67"/>
        <v>0</v>
      </c>
      <c r="M117" s="103">
        <f t="shared" si="69"/>
        <v>0</v>
      </c>
      <c r="N117" s="39">
        <v>244503610</v>
      </c>
      <c r="O117" s="112">
        <f t="shared" si="70"/>
        <v>1</v>
      </c>
      <c r="P117" s="39">
        <v>244503610</v>
      </c>
      <c r="Q117" s="112">
        <f t="shared" si="70"/>
        <v>1</v>
      </c>
      <c r="R117" s="39">
        <f t="shared" si="71"/>
        <v>0</v>
      </c>
      <c r="S117" s="39">
        <f t="shared" si="72"/>
        <v>0</v>
      </c>
    </row>
    <row r="118" spans="1:19" outlineLevel="2" x14ac:dyDescent="0.2">
      <c r="A118" s="20" t="s">
        <v>11</v>
      </c>
      <c r="B118" s="20" t="s">
        <v>210</v>
      </c>
      <c r="C118" s="20" t="str">
        <f t="shared" si="68"/>
        <v>4216</v>
      </c>
      <c r="D118" s="21" t="s">
        <v>211</v>
      </c>
      <c r="E118" s="22">
        <f t="shared" ref="E118" si="126">SUBTOTAL(9,E119:E122)</f>
        <v>76423659000</v>
      </c>
      <c r="F118" s="23">
        <f t="shared" ref="F118" si="127">SUBTOTAL(9,F119:F122)</f>
        <v>65293200017</v>
      </c>
      <c r="G118" s="23">
        <f>SUBTOTAL(9,G119:G122)</f>
        <v>50440958809</v>
      </c>
      <c r="H118" s="108">
        <f t="shared" si="65"/>
        <v>0.77253004594455454</v>
      </c>
      <c r="I118" s="23">
        <f t="shared" ref="I118:K118" si="128">SUBTOTAL(9,I119:I122)</f>
        <v>27924975763</v>
      </c>
      <c r="J118" s="108">
        <f t="shared" si="66"/>
        <v>0.42768581959115715</v>
      </c>
      <c r="K118" s="23">
        <f t="shared" si="128"/>
        <v>22515983046</v>
      </c>
      <c r="L118" s="108">
        <f t="shared" si="67"/>
        <v>0.3448442263533974</v>
      </c>
      <c r="M118" s="99">
        <f t="shared" si="69"/>
        <v>14852241208</v>
      </c>
      <c r="N118" s="23">
        <f>SUBTOTAL(9,N119:N122)</f>
        <v>48724103823</v>
      </c>
      <c r="O118" s="108">
        <f t="shared" si="70"/>
        <v>0.74623550094518265</v>
      </c>
      <c r="P118" s="23">
        <f>SUBTOTAL(9,P119:P122)</f>
        <v>21379132022</v>
      </c>
      <c r="Q118" s="108">
        <f t="shared" si="70"/>
        <v>0.32743274975699832</v>
      </c>
      <c r="R118" s="23">
        <f t="shared" si="71"/>
        <v>-1716854986</v>
      </c>
      <c r="S118" s="23">
        <f t="shared" si="72"/>
        <v>-6545843741</v>
      </c>
    </row>
    <row r="119" spans="1:19" outlineLevel="3" x14ac:dyDescent="0.2">
      <c r="A119" s="24" t="s">
        <v>11</v>
      </c>
      <c r="B119" s="24" t="s">
        <v>212</v>
      </c>
      <c r="C119" s="24" t="str">
        <f t="shared" si="68"/>
        <v>421601</v>
      </c>
      <c r="D119" s="25" t="s">
        <v>213</v>
      </c>
      <c r="E119" s="26">
        <f t="shared" ref="E119" si="129">SUBTOTAL(9,E120:E122)</f>
        <v>76423659000</v>
      </c>
      <c r="F119" s="27">
        <f t="shared" ref="F119" si="130">SUBTOTAL(9,F120:F122)</f>
        <v>65293200017</v>
      </c>
      <c r="G119" s="27">
        <f>SUBTOTAL(9,G120:G122)</f>
        <v>50440958809</v>
      </c>
      <c r="H119" s="109">
        <f t="shared" si="65"/>
        <v>0.77253004594455454</v>
      </c>
      <c r="I119" s="27">
        <f t="shared" ref="I119:K119" si="131">SUBTOTAL(9,I120:I122)</f>
        <v>27924975763</v>
      </c>
      <c r="J119" s="109">
        <f t="shared" si="66"/>
        <v>0.42768581959115715</v>
      </c>
      <c r="K119" s="27">
        <f t="shared" si="131"/>
        <v>22515983046</v>
      </c>
      <c r="L119" s="109">
        <f t="shared" si="67"/>
        <v>0.3448442263533974</v>
      </c>
      <c r="M119" s="100">
        <f t="shared" si="69"/>
        <v>14852241208</v>
      </c>
      <c r="N119" s="27">
        <f>SUBTOTAL(9,N120:N122)</f>
        <v>48724103823</v>
      </c>
      <c r="O119" s="109">
        <f t="shared" si="70"/>
        <v>0.74623550094518265</v>
      </c>
      <c r="P119" s="27">
        <f>SUBTOTAL(9,P120:P122)</f>
        <v>21379132022</v>
      </c>
      <c r="Q119" s="109">
        <f t="shared" si="70"/>
        <v>0.32743274975699832</v>
      </c>
      <c r="R119" s="27">
        <f t="shared" si="71"/>
        <v>-1716854986</v>
      </c>
      <c r="S119" s="27">
        <f t="shared" si="72"/>
        <v>-6545843741</v>
      </c>
    </row>
    <row r="120" spans="1:19" outlineLevel="4" x14ac:dyDescent="0.2">
      <c r="A120" s="28" t="s">
        <v>11</v>
      </c>
      <c r="B120" s="28" t="s">
        <v>214</v>
      </c>
      <c r="C120" s="28" t="str">
        <f t="shared" si="68"/>
        <v>42160104</v>
      </c>
      <c r="D120" s="29" t="s">
        <v>215</v>
      </c>
      <c r="E120" s="30">
        <f t="shared" ref="E120" si="132">SUBTOTAL(9,E121:E122)</f>
        <v>76423659000</v>
      </c>
      <c r="F120" s="31">
        <f t="shared" ref="F120" si="133">SUBTOTAL(9,F121:F122)</f>
        <v>65293200017</v>
      </c>
      <c r="G120" s="31">
        <f>SUBTOTAL(9,G121:G122)</f>
        <v>50440958809</v>
      </c>
      <c r="H120" s="110">
        <f t="shared" si="65"/>
        <v>0.77253004594455454</v>
      </c>
      <c r="I120" s="31">
        <f t="shared" ref="I120:K120" si="134">SUBTOTAL(9,I121:I122)</f>
        <v>27924975763</v>
      </c>
      <c r="J120" s="110">
        <f t="shared" si="66"/>
        <v>0.42768581959115715</v>
      </c>
      <c r="K120" s="31">
        <f t="shared" si="134"/>
        <v>22515983046</v>
      </c>
      <c r="L120" s="110">
        <f t="shared" si="67"/>
        <v>0.3448442263533974</v>
      </c>
      <c r="M120" s="101">
        <f t="shared" si="69"/>
        <v>14852241208</v>
      </c>
      <c r="N120" s="31">
        <f>SUBTOTAL(9,N121:N122)</f>
        <v>48724103823</v>
      </c>
      <c r="O120" s="110">
        <f t="shared" si="70"/>
        <v>0.74623550094518265</v>
      </c>
      <c r="P120" s="31">
        <f>SUBTOTAL(9,P121:P122)</f>
        <v>21379132022</v>
      </c>
      <c r="Q120" s="110">
        <f t="shared" si="70"/>
        <v>0.32743274975699832</v>
      </c>
      <c r="R120" s="31">
        <f t="shared" si="71"/>
        <v>-1716854986</v>
      </c>
      <c r="S120" s="31">
        <f t="shared" si="72"/>
        <v>-6545843741</v>
      </c>
    </row>
    <row r="121" spans="1:19" outlineLevel="4" x14ac:dyDescent="0.2">
      <c r="A121" s="36" t="s">
        <v>24</v>
      </c>
      <c r="B121" s="36" t="s">
        <v>216</v>
      </c>
      <c r="C121" s="36" t="str">
        <f t="shared" si="68"/>
        <v>42160104002</v>
      </c>
      <c r="D121" s="37" t="s">
        <v>217</v>
      </c>
      <c r="E121" s="38">
        <v>75623659000</v>
      </c>
      <c r="F121" s="39">
        <v>64326441208</v>
      </c>
      <c r="G121" s="39">
        <v>49474200000</v>
      </c>
      <c r="H121" s="112">
        <f t="shared" si="65"/>
        <v>0.76911141158928453</v>
      </c>
      <c r="I121" s="39">
        <v>26958216954</v>
      </c>
      <c r="J121" s="112">
        <f t="shared" si="66"/>
        <v>0.41908453891970204</v>
      </c>
      <c r="K121" s="39">
        <v>22515983046</v>
      </c>
      <c r="L121" s="112">
        <f t="shared" si="67"/>
        <v>0.35002687266958249</v>
      </c>
      <c r="M121" s="103">
        <f t="shared" si="69"/>
        <v>14852241208</v>
      </c>
      <c r="N121" s="39">
        <v>48393652722</v>
      </c>
      <c r="O121" s="112">
        <f t="shared" si="70"/>
        <v>0.75231354032968778</v>
      </c>
      <c r="P121" s="39">
        <v>21048680921</v>
      </c>
      <c r="Q121" s="112">
        <f t="shared" si="70"/>
        <v>0.327216623922019</v>
      </c>
      <c r="R121" s="39">
        <f t="shared" si="71"/>
        <v>-1080547278</v>
      </c>
      <c r="S121" s="39">
        <f t="shared" si="72"/>
        <v>-5909536033</v>
      </c>
    </row>
    <row r="122" spans="1:19" outlineLevel="4" x14ac:dyDescent="0.2">
      <c r="A122" s="36" t="s">
        <v>24</v>
      </c>
      <c r="B122" s="36" t="s">
        <v>218</v>
      </c>
      <c r="C122" s="36" t="str">
        <f t="shared" si="68"/>
        <v>42160104003</v>
      </c>
      <c r="D122" s="37" t="s">
        <v>219</v>
      </c>
      <c r="E122" s="38">
        <v>800000000</v>
      </c>
      <c r="F122" s="39">
        <v>966758809</v>
      </c>
      <c r="G122" s="39">
        <v>966758809</v>
      </c>
      <c r="H122" s="112">
        <f t="shared" si="65"/>
        <v>1</v>
      </c>
      <c r="I122" s="39">
        <v>966758809</v>
      </c>
      <c r="J122" s="112">
        <f t="shared" si="66"/>
        <v>1</v>
      </c>
      <c r="K122" s="39">
        <v>0</v>
      </c>
      <c r="L122" s="112">
        <f t="shared" si="67"/>
        <v>0</v>
      </c>
      <c r="M122" s="103">
        <f t="shared" si="69"/>
        <v>0</v>
      </c>
      <c r="N122" s="39">
        <v>330451101</v>
      </c>
      <c r="O122" s="112">
        <f t="shared" si="70"/>
        <v>0.34181338501773095</v>
      </c>
      <c r="P122" s="39">
        <v>330451101</v>
      </c>
      <c r="Q122" s="112">
        <f t="shared" si="70"/>
        <v>0.34181338501773095</v>
      </c>
      <c r="R122" s="39">
        <f t="shared" si="71"/>
        <v>-636307708</v>
      </c>
      <c r="S122" s="39">
        <f t="shared" si="72"/>
        <v>-636307708</v>
      </c>
    </row>
    <row r="123" spans="1:19" outlineLevel="2" x14ac:dyDescent="0.2">
      <c r="A123" s="20" t="s">
        <v>11</v>
      </c>
      <c r="B123" s="20" t="s">
        <v>220</v>
      </c>
      <c r="C123" s="20" t="str">
        <f t="shared" si="68"/>
        <v>4217</v>
      </c>
      <c r="D123" s="21" t="s">
        <v>221</v>
      </c>
      <c r="E123" s="22">
        <f t="shared" ref="E123" si="135">SUBTOTAL(9,E124:E125)</f>
        <v>35723026000</v>
      </c>
      <c r="F123" s="23">
        <f t="shared" ref="F123" si="136">SUBTOTAL(9,F124:F125)</f>
        <v>35723026000</v>
      </c>
      <c r="G123" s="23">
        <f>SUBTOTAL(9,G124:G125)</f>
        <v>35716846332</v>
      </c>
      <c r="H123" s="108">
        <f t="shared" si="65"/>
        <v>0.99982701163109755</v>
      </c>
      <c r="I123" s="23">
        <f t="shared" ref="I123:K123" si="137">SUBTOTAL(9,I124:I125)</f>
        <v>35716846332</v>
      </c>
      <c r="J123" s="108">
        <f t="shared" si="66"/>
        <v>0.99982701163109755</v>
      </c>
      <c r="K123" s="23">
        <f t="shared" si="137"/>
        <v>0</v>
      </c>
      <c r="L123" s="108">
        <f t="shared" si="67"/>
        <v>0</v>
      </c>
      <c r="M123" s="99">
        <f t="shared" si="69"/>
        <v>6179668</v>
      </c>
      <c r="N123" s="23">
        <f>SUBTOTAL(9,N124:N125)</f>
        <v>32389898283</v>
      </c>
      <c r="O123" s="108">
        <f t="shared" si="70"/>
        <v>0.9066952582068496</v>
      </c>
      <c r="P123" s="23">
        <f>SUBTOTAL(9,P124:P125)</f>
        <v>32389898283</v>
      </c>
      <c r="Q123" s="108">
        <f t="shared" si="70"/>
        <v>0.9066952582068496</v>
      </c>
      <c r="R123" s="23">
        <f t="shared" si="71"/>
        <v>-3326948049</v>
      </c>
      <c r="S123" s="23">
        <f t="shared" si="72"/>
        <v>-3326948049</v>
      </c>
    </row>
    <row r="124" spans="1:19" outlineLevel="3" x14ac:dyDescent="0.2">
      <c r="A124" s="24" t="s">
        <v>11</v>
      </c>
      <c r="B124" s="24" t="s">
        <v>222</v>
      </c>
      <c r="C124" s="24" t="str">
        <f t="shared" si="68"/>
        <v>421701</v>
      </c>
      <c r="D124" s="25" t="s">
        <v>223</v>
      </c>
      <c r="E124" s="26">
        <f t="shared" ref="E124" si="138">SUBTOTAL(9,E125)</f>
        <v>35723026000</v>
      </c>
      <c r="F124" s="27">
        <f t="shared" ref="F124" si="139">SUBTOTAL(9,F125)</f>
        <v>35723026000</v>
      </c>
      <c r="G124" s="27">
        <f>SUBTOTAL(9,G125)</f>
        <v>35716846332</v>
      </c>
      <c r="H124" s="109">
        <f t="shared" si="65"/>
        <v>0.99982701163109755</v>
      </c>
      <c r="I124" s="27">
        <f t="shared" ref="I124:K124" si="140">SUBTOTAL(9,I125)</f>
        <v>35716846332</v>
      </c>
      <c r="J124" s="109">
        <f t="shared" si="66"/>
        <v>0.99982701163109755</v>
      </c>
      <c r="K124" s="27">
        <f t="shared" si="140"/>
        <v>0</v>
      </c>
      <c r="L124" s="109">
        <f t="shared" si="67"/>
        <v>0</v>
      </c>
      <c r="M124" s="100">
        <f t="shared" si="69"/>
        <v>6179668</v>
      </c>
      <c r="N124" s="27">
        <f>SUBTOTAL(9,N125)</f>
        <v>32389898283</v>
      </c>
      <c r="O124" s="109">
        <f t="shared" si="70"/>
        <v>0.9066952582068496</v>
      </c>
      <c r="P124" s="27">
        <f>SUBTOTAL(9,P125)</f>
        <v>32389898283</v>
      </c>
      <c r="Q124" s="109">
        <f t="shared" si="70"/>
        <v>0.9066952582068496</v>
      </c>
      <c r="R124" s="27">
        <f t="shared" si="71"/>
        <v>-3326948049</v>
      </c>
      <c r="S124" s="27">
        <f t="shared" si="72"/>
        <v>-3326948049</v>
      </c>
    </row>
    <row r="125" spans="1:19" outlineLevel="4" x14ac:dyDescent="0.2">
      <c r="A125" s="36" t="s">
        <v>24</v>
      </c>
      <c r="B125" s="36" t="s">
        <v>224</v>
      </c>
      <c r="C125" s="36" t="str">
        <f t="shared" si="68"/>
        <v>42170101</v>
      </c>
      <c r="D125" s="37" t="s">
        <v>225</v>
      </c>
      <c r="E125" s="38">
        <v>35723026000</v>
      </c>
      <c r="F125" s="39">
        <v>35723026000</v>
      </c>
      <c r="G125" s="39">
        <v>35716846332</v>
      </c>
      <c r="H125" s="112">
        <f t="shared" si="65"/>
        <v>0.99982701163109755</v>
      </c>
      <c r="I125" s="39">
        <v>35716846332</v>
      </c>
      <c r="J125" s="112">
        <f t="shared" si="66"/>
        <v>0.99982701163109755</v>
      </c>
      <c r="K125" s="39">
        <v>0</v>
      </c>
      <c r="L125" s="112">
        <f t="shared" si="67"/>
        <v>0</v>
      </c>
      <c r="M125" s="103">
        <f t="shared" si="69"/>
        <v>6179668</v>
      </c>
      <c r="N125" s="39">
        <v>32389898283</v>
      </c>
      <c r="O125" s="112">
        <f t="shared" si="70"/>
        <v>0.9066952582068496</v>
      </c>
      <c r="P125" s="39">
        <v>32389898283</v>
      </c>
      <c r="Q125" s="112">
        <f t="shared" si="70"/>
        <v>0.9066952582068496</v>
      </c>
      <c r="R125" s="39">
        <f t="shared" si="71"/>
        <v>-3326948049</v>
      </c>
      <c r="S125" s="39">
        <f t="shared" si="72"/>
        <v>-3326948049</v>
      </c>
    </row>
    <row r="126" spans="1:19" outlineLevel="2" x14ac:dyDescent="0.2">
      <c r="A126" s="20" t="s">
        <v>11</v>
      </c>
      <c r="B126" s="20" t="s">
        <v>226</v>
      </c>
      <c r="C126" s="20" t="str">
        <f t="shared" si="68"/>
        <v>4218</v>
      </c>
      <c r="D126" s="21" t="s">
        <v>227</v>
      </c>
      <c r="E126" s="22">
        <f t="shared" ref="E126" si="141">SUBTOTAL(9,E127:E147)</f>
        <v>526235666000</v>
      </c>
      <c r="F126" s="23">
        <f t="shared" ref="F126" si="142">SUBTOTAL(9,F127:F147)</f>
        <v>474855680454</v>
      </c>
      <c r="G126" s="23">
        <f>SUBTOTAL(9,G127:G147)</f>
        <v>446934329309</v>
      </c>
      <c r="H126" s="108">
        <f t="shared" si="65"/>
        <v>0.9412003429793554</v>
      </c>
      <c r="I126" s="23">
        <f t="shared" ref="I126:K126" si="143">SUBTOTAL(9,I127:I147)</f>
        <v>421306985363</v>
      </c>
      <c r="J126" s="108">
        <f t="shared" si="66"/>
        <v>0.88723164259127496</v>
      </c>
      <c r="K126" s="23">
        <f t="shared" si="143"/>
        <v>25627343946</v>
      </c>
      <c r="L126" s="108">
        <f t="shared" si="67"/>
        <v>5.3968700388080458E-2</v>
      </c>
      <c r="M126" s="99">
        <f t="shared" si="69"/>
        <v>27921351145</v>
      </c>
      <c r="N126" s="23">
        <f>SUBTOTAL(9,N127:N147)</f>
        <v>375825464167</v>
      </c>
      <c r="O126" s="108">
        <f t="shared" si="70"/>
        <v>0.79145197085497809</v>
      </c>
      <c r="P126" s="23">
        <f>SUBTOTAL(9,P127:P147)</f>
        <v>361923529115</v>
      </c>
      <c r="Q126" s="108">
        <f t="shared" si="70"/>
        <v>0.76217584418274653</v>
      </c>
      <c r="R126" s="23">
        <f t="shared" si="71"/>
        <v>-71108865142</v>
      </c>
      <c r="S126" s="23">
        <f t="shared" si="72"/>
        <v>-59383456248</v>
      </c>
    </row>
    <row r="127" spans="1:19" outlineLevel="4" x14ac:dyDescent="0.2">
      <c r="A127" s="24" t="s">
        <v>11</v>
      </c>
      <c r="B127" s="24" t="s">
        <v>228</v>
      </c>
      <c r="C127" s="24" t="str">
        <f t="shared" si="68"/>
        <v>421801</v>
      </c>
      <c r="D127" s="25" t="s">
        <v>229</v>
      </c>
      <c r="E127" s="26">
        <f t="shared" ref="E127" si="144">SUBTOTAL(9,E128:E135)</f>
        <v>247858567000</v>
      </c>
      <c r="F127" s="27">
        <f t="shared" ref="F127:G127" si="145">SUBTOTAL(9,F128:F137)</f>
        <v>263618746177</v>
      </c>
      <c r="G127" s="27">
        <f t="shared" si="145"/>
        <v>263023557523</v>
      </c>
      <c r="H127" s="109">
        <f t="shared" si="65"/>
        <v>0.99774223698947273</v>
      </c>
      <c r="I127" s="27">
        <f>SUBTOTAL(9,I128:I137)</f>
        <v>237397761523</v>
      </c>
      <c r="J127" s="109">
        <f t="shared" si="66"/>
        <v>0.9005344459214043</v>
      </c>
      <c r="K127" s="27">
        <f>SUBTOTAL(9,K128:K137)</f>
        <v>25625796000</v>
      </c>
      <c r="L127" s="109">
        <f t="shared" si="67"/>
        <v>9.7207791068068511E-2</v>
      </c>
      <c r="M127" s="100">
        <f t="shared" si="69"/>
        <v>595188654</v>
      </c>
      <c r="N127" s="27">
        <f t="shared" ref="N127:P127" si="146">SUBTOTAL(9,N128:N137)</f>
        <v>199198917204</v>
      </c>
      <c r="O127" s="109">
        <f t="shared" si="70"/>
        <v>0.75563259477098432</v>
      </c>
      <c r="P127" s="27">
        <f t="shared" si="146"/>
        <v>185857053557</v>
      </c>
      <c r="Q127" s="109">
        <f t="shared" si="70"/>
        <v>0.70502214372953231</v>
      </c>
      <c r="R127" s="27">
        <f t="shared" si="71"/>
        <v>-63824640319</v>
      </c>
      <c r="S127" s="27">
        <f t="shared" si="72"/>
        <v>-51540707966</v>
      </c>
    </row>
    <row r="128" spans="1:19" outlineLevel="5" x14ac:dyDescent="0.2">
      <c r="A128" s="36" t="s">
        <v>24</v>
      </c>
      <c r="B128" s="36" t="s">
        <v>230</v>
      </c>
      <c r="C128" s="36" t="str">
        <f t="shared" si="68"/>
        <v>42180101</v>
      </c>
      <c r="D128" s="116" t="s">
        <v>231</v>
      </c>
      <c r="E128" s="38">
        <v>179269387000</v>
      </c>
      <c r="F128" s="39">
        <v>191334756605</v>
      </c>
      <c r="G128" s="39">
        <v>191149247883</v>
      </c>
      <c r="H128" s="112">
        <f t="shared" si="65"/>
        <v>0.99903044943171004</v>
      </c>
      <c r="I128" s="39">
        <v>171149247883</v>
      </c>
      <c r="J128" s="112">
        <f t="shared" si="66"/>
        <v>0.89450161026586583</v>
      </c>
      <c r="K128" s="39">
        <v>20000000000</v>
      </c>
      <c r="L128" s="112">
        <f t="shared" si="67"/>
        <v>0.10452883916584424</v>
      </c>
      <c r="M128" s="103">
        <f t="shared" si="69"/>
        <v>185508722</v>
      </c>
      <c r="N128" s="39">
        <v>136293799792</v>
      </c>
      <c r="O128" s="112">
        <f t="shared" si="70"/>
        <v>0.71233163388798715</v>
      </c>
      <c r="P128" s="39">
        <v>136293799792</v>
      </c>
      <c r="Q128" s="112">
        <f t="shared" si="70"/>
        <v>0.71233163388798715</v>
      </c>
      <c r="R128" s="39">
        <f t="shared" si="71"/>
        <v>-54855448091</v>
      </c>
      <c r="S128" s="39">
        <f t="shared" si="72"/>
        <v>-34855448091</v>
      </c>
    </row>
    <row r="129" spans="1:19" outlineLevel="5" x14ac:dyDescent="0.2">
      <c r="A129" s="36" t="s">
        <v>24</v>
      </c>
      <c r="B129" s="36" t="s">
        <v>232</v>
      </c>
      <c r="C129" s="36" t="str">
        <f t="shared" si="68"/>
        <v>42180114</v>
      </c>
      <c r="D129" s="37" t="s">
        <v>233</v>
      </c>
      <c r="E129" s="38">
        <v>15564594000</v>
      </c>
      <c r="F129" s="39">
        <v>15564594000</v>
      </c>
      <c r="G129" s="39">
        <v>15564594000</v>
      </c>
      <c r="H129" s="112">
        <f t="shared" si="65"/>
        <v>1</v>
      </c>
      <c r="I129" s="39">
        <v>15564594000</v>
      </c>
      <c r="J129" s="112">
        <f t="shared" si="66"/>
        <v>1</v>
      </c>
      <c r="K129" s="39">
        <v>0</v>
      </c>
      <c r="L129" s="112">
        <f t="shared" si="67"/>
        <v>0</v>
      </c>
      <c r="M129" s="103">
        <f t="shared" si="69"/>
        <v>0</v>
      </c>
      <c r="N129" s="39">
        <v>13000000000</v>
      </c>
      <c r="O129" s="112">
        <f t="shared" si="70"/>
        <v>0.83522898188028549</v>
      </c>
      <c r="P129" s="39">
        <v>10117713791</v>
      </c>
      <c r="Q129" s="112">
        <f t="shared" si="70"/>
        <v>0.65004675297023484</v>
      </c>
      <c r="R129" s="39">
        <f t="shared" si="71"/>
        <v>-2564594000</v>
      </c>
      <c r="S129" s="39">
        <f t="shared" si="72"/>
        <v>-5446880209</v>
      </c>
    </row>
    <row r="130" spans="1:19" outlineLevel="5" x14ac:dyDescent="0.2">
      <c r="A130" s="36" t="s">
        <v>24</v>
      </c>
      <c r="B130" s="36" t="s">
        <v>234</v>
      </c>
      <c r="C130" s="36" t="str">
        <f t="shared" si="68"/>
        <v>42180151</v>
      </c>
      <c r="D130" s="37" t="s">
        <v>235</v>
      </c>
      <c r="E130" s="38">
        <v>64800000</v>
      </c>
      <c r="F130" s="39">
        <v>64800000</v>
      </c>
      <c r="G130" s="39">
        <v>64800000</v>
      </c>
      <c r="H130" s="112">
        <f t="shared" si="65"/>
        <v>1</v>
      </c>
      <c r="I130" s="39">
        <v>64800000</v>
      </c>
      <c r="J130" s="112">
        <f t="shared" si="66"/>
        <v>1</v>
      </c>
      <c r="K130" s="39">
        <v>0</v>
      </c>
      <c r="L130" s="112">
        <f t="shared" si="67"/>
        <v>0</v>
      </c>
      <c r="M130" s="103">
        <f t="shared" si="69"/>
        <v>0</v>
      </c>
      <c r="N130" s="39">
        <v>54622000</v>
      </c>
      <c r="O130" s="112">
        <f t="shared" si="70"/>
        <v>0.84293209876543207</v>
      </c>
      <c r="P130" s="39">
        <v>54622000</v>
      </c>
      <c r="Q130" s="112">
        <f t="shared" si="70"/>
        <v>0.84293209876543207</v>
      </c>
      <c r="R130" s="39">
        <f t="shared" si="71"/>
        <v>-10178000</v>
      </c>
      <c r="S130" s="39">
        <f t="shared" si="72"/>
        <v>-10178000</v>
      </c>
    </row>
    <row r="131" spans="1:19" outlineLevel="5" x14ac:dyDescent="0.2">
      <c r="A131" s="36" t="s">
        <v>24</v>
      </c>
      <c r="B131" s="36" t="s">
        <v>236</v>
      </c>
      <c r="C131" s="36" t="str">
        <f t="shared" si="68"/>
        <v>42180152</v>
      </c>
      <c r="D131" s="37" t="s">
        <v>237</v>
      </c>
      <c r="E131" s="38">
        <v>14595175000</v>
      </c>
      <c r="F131" s="39">
        <v>14595175000</v>
      </c>
      <c r="G131" s="39">
        <v>14595175000</v>
      </c>
      <c r="H131" s="112">
        <f t="shared" si="65"/>
        <v>1</v>
      </c>
      <c r="I131" s="39">
        <v>14595175000</v>
      </c>
      <c r="J131" s="112">
        <f t="shared" si="66"/>
        <v>1</v>
      </c>
      <c r="K131" s="39">
        <v>0</v>
      </c>
      <c r="L131" s="112">
        <f t="shared" si="67"/>
        <v>0</v>
      </c>
      <c r="M131" s="103">
        <f t="shared" si="69"/>
        <v>0</v>
      </c>
      <c r="N131" s="39">
        <v>11716901202</v>
      </c>
      <c r="O131" s="112">
        <f t="shared" si="70"/>
        <v>0.80279278610910798</v>
      </c>
      <c r="P131" s="39">
        <v>11567056202</v>
      </c>
      <c r="Q131" s="112">
        <f t="shared" si="70"/>
        <v>0.79252603699510282</v>
      </c>
      <c r="R131" s="39">
        <f t="shared" si="71"/>
        <v>-2878273798</v>
      </c>
      <c r="S131" s="39">
        <f t="shared" si="72"/>
        <v>-3028118798</v>
      </c>
    </row>
    <row r="132" spans="1:19" outlineLevel="5" x14ac:dyDescent="0.2">
      <c r="A132" s="36" t="s">
        <v>24</v>
      </c>
      <c r="B132" s="36" t="s">
        <v>238</v>
      </c>
      <c r="C132" s="36" t="str">
        <f t="shared" si="68"/>
        <v>42180153</v>
      </c>
      <c r="D132" s="37" t="s">
        <v>239</v>
      </c>
      <c r="E132" s="38">
        <v>266767000</v>
      </c>
      <c r="F132" s="39">
        <v>230223200</v>
      </c>
      <c r="G132" s="39">
        <v>230070800</v>
      </c>
      <c r="H132" s="112">
        <f t="shared" si="65"/>
        <v>0.99933803369947083</v>
      </c>
      <c r="I132" s="39">
        <v>230070800</v>
      </c>
      <c r="J132" s="112">
        <f t="shared" si="66"/>
        <v>0.99933803369947083</v>
      </c>
      <c r="K132" s="39">
        <v>0</v>
      </c>
      <c r="L132" s="112">
        <f t="shared" si="67"/>
        <v>0</v>
      </c>
      <c r="M132" s="103">
        <f t="shared" si="69"/>
        <v>152400</v>
      </c>
      <c r="N132" s="39">
        <v>37277900</v>
      </c>
      <c r="O132" s="112">
        <f t="shared" si="70"/>
        <v>0.16192069261481901</v>
      </c>
      <c r="P132" s="39">
        <v>35084100</v>
      </c>
      <c r="Q132" s="112">
        <f t="shared" si="70"/>
        <v>0.15239167903147902</v>
      </c>
      <c r="R132" s="39">
        <f t="shared" si="71"/>
        <v>-192792900</v>
      </c>
      <c r="S132" s="39">
        <f t="shared" si="72"/>
        <v>-194986700</v>
      </c>
    </row>
    <row r="133" spans="1:19" outlineLevel="5" x14ac:dyDescent="0.2">
      <c r="A133" s="36" t="s">
        <v>24</v>
      </c>
      <c r="B133" s="36" t="s">
        <v>240</v>
      </c>
      <c r="C133" s="36" t="str">
        <f t="shared" si="68"/>
        <v>42180154</v>
      </c>
      <c r="D133" s="37" t="s">
        <v>241</v>
      </c>
      <c r="E133" s="38">
        <v>37723544000</v>
      </c>
      <c r="F133" s="39">
        <v>37345997372</v>
      </c>
      <c r="G133" s="39">
        <v>36954669840</v>
      </c>
      <c r="H133" s="112">
        <f t="shared" si="65"/>
        <v>0.98952156698073901</v>
      </c>
      <c r="I133" s="39">
        <v>31734543840</v>
      </c>
      <c r="J133" s="112">
        <f t="shared" si="66"/>
        <v>0.84974417804122793</v>
      </c>
      <c r="K133" s="39">
        <v>5220126000</v>
      </c>
      <c r="L133" s="112">
        <f t="shared" si="67"/>
        <v>0.139777388939511</v>
      </c>
      <c r="M133" s="103">
        <f t="shared" si="69"/>
        <v>391327532</v>
      </c>
      <c r="N133" s="39">
        <v>33735473840</v>
      </c>
      <c r="O133" s="112">
        <f t="shared" si="70"/>
        <v>0.90332234279256463</v>
      </c>
      <c r="P133" s="39">
        <v>25733262840</v>
      </c>
      <c r="Q133" s="112">
        <f t="shared" si="70"/>
        <v>0.68905008972376258</v>
      </c>
      <c r="R133" s="39">
        <f t="shared" si="71"/>
        <v>-3219196000</v>
      </c>
      <c r="S133" s="39">
        <f t="shared" si="72"/>
        <v>-6001281000</v>
      </c>
    </row>
    <row r="134" spans="1:19" outlineLevel="5" x14ac:dyDescent="0.2">
      <c r="A134" s="36" t="s">
        <v>24</v>
      </c>
      <c r="B134" s="36" t="s">
        <v>242</v>
      </c>
      <c r="C134" s="36" t="str">
        <f t="shared" ref="C134:C204" si="147">SUBSTITUTE(B134,".","")</f>
        <v>42180155</v>
      </c>
      <c r="D134" s="37" t="s">
        <v>243</v>
      </c>
      <c r="E134" s="38">
        <v>0</v>
      </c>
      <c r="F134" s="39">
        <v>0</v>
      </c>
      <c r="G134" s="39">
        <v>0</v>
      </c>
      <c r="H134" s="112" t="str">
        <f t="shared" si="65"/>
        <v/>
      </c>
      <c r="I134" s="39">
        <v>0</v>
      </c>
      <c r="J134" s="112" t="str">
        <f t="shared" si="66"/>
        <v/>
      </c>
      <c r="K134" s="39">
        <v>0</v>
      </c>
      <c r="L134" s="112" t="str">
        <f t="shared" si="67"/>
        <v/>
      </c>
      <c r="M134" s="103">
        <f t="shared" ref="M134:M197" si="148">+F134-G134</f>
        <v>0</v>
      </c>
      <c r="N134" s="39">
        <v>0</v>
      </c>
      <c r="O134" s="112" t="str">
        <f t="shared" ref="O134:Q197" si="149">IF($F134=0,"",N134/$F134)</f>
        <v/>
      </c>
      <c r="P134" s="39">
        <v>0</v>
      </c>
      <c r="Q134" s="112" t="str">
        <f t="shared" si="149"/>
        <v/>
      </c>
      <c r="R134" s="39">
        <f t="shared" ref="R134:R197" si="150">+N134-G134</f>
        <v>0</v>
      </c>
      <c r="S134" s="39">
        <f t="shared" ref="S134:S197" si="151">+P134-I134</f>
        <v>0</v>
      </c>
    </row>
    <row r="135" spans="1:19" outlineLevel="5" x14ac:dyDescent="0.2">
      <c r="A135" s="36" t="s">
        <v>24</v>
      </c>
      <c r="B135" s="36" t="s">
        <v>244</v>
      </c>
      <c r="C135" s="36" t="str">
        <f t="shared" si="147"/>
        <v>42180156</v>
      </c>
      <c r="D135" s="37" t="s">
        <v>245</v>
      </c>
      <c r="E135" s="38">
        <v>374300000</v>
      </c>
      <c r="F135" s="39">
        <v>4283200000</v>
      </c>
      <c r="G135" s="39">
        <v>4265000000</v>
      </c>
      <c r="H135" s="112">
        <f t="shared" ref="H135:H210" si="152">IF($F135=0,"",G135/$F135)</f>
        <v>0.99575084049308926</v>
      </c>
      <c r="I135" s="39">
        <v>3915000000</v>
      </c>
      <c r="J135" s="112">
        <f t="shared" ref="J135:J210" si="153">IF($F135=0,"",I135/$F135)</f>
        <v>0.91403623459096006</v>
      </c>
      <c r="K135" s="39">
        <v>350000000</v>
      </c>
      <c r="L135" s="112">
        <f t="shared" ref="L135:L210" si="154">IF($F135=0,"",K135/$F135)</f>
        <v>8.1714605902129256E-2</v>
      </c>
      <c r="M135" s="103">
        <f t="shared" si="148"/>
        <v>18200000</v>
      </c>
      <c r="N135" s="39">
        <v>4217584470</v>
      </c>
      <c r="O135" s="112">
        <f t="shared" si="149"/>
        <v>0.98468072235711612</v>
      </c>
      <c r="P135" s="39">
        <v>1959039832</v>
      </c>
      <c r="Q135" s="112">
        <f t="shared" si="149"/>
        <v>0.45737762233843854</v>
      </c>
      <c r="R135" s="39">
        <f t="shared" si="150"/>
        <v>-47415530</v>
      </c>
      <c r="S135" s="39">
        <f t="shared" si="151"/>
        <v>-1955960168</v>
      </c>
    </row>
    <row r="136" spans="1:19" outlineLevel="5" x14ac:dyDescent="0.2">
      <c r="A136" s="36" t="s">
        <v>24</v>
      </c>
      <c r="B136" s="36" t="s">
        <v>246</v>
      </c>
      <c r="C136" s="36" t="str">
        <f t="shared" si="147"/>
        <v>42180157</v>
      </c>
      <c r="D136" s="37" t="s">
        <v>247</v>
      </c>
      <c r="E136" s="38">
        <v>0</v>
      </c>
      <c r="F136" s="39">
        <v>200000000</v>
      </c>
      <c r="G136" s="39">
        <v>200000000</v>
      </c>
      <c r="H136" s="112">
        <f t="shared" si="152"/>
        <v>1</v>
      </c>
      <c r="I136" s="39">
        <v>144330000</v>
      </c>
      <c r="J136" s="112">
        <f t="shared" si="153"/>
        <v>0.72165000000000001</v>
      </c>
      <c r="K136" s="39">
        <v>55670000</v>
      </c>
      <c r="L136" s="112">
        <f t="shared" si="154"/>
        <v>0.27834999999999999</v>
      </c>
      <c r="M136" s="103">
        <f t="shared" si="148"/>
        <v>0</v>
      </c>
      <c r="N136" s="39">
        <v>143258000</v>
      </c>
      <c r="O136" s="112">
        <f t="shared" si="149"/>
        <v>0.71628999999999998</v>
      </c>
      <c r="P136" s="39">
        <v>96475000</v>
      </c>
      <c r="Q136" s="112">
        <f t="shared" si="149"/>
        <v>0.482375</v>
      </c>
      <c r="R136" s="39">
        <f t="shared" si="150"/>
        <v>-56742000</v>
      </c>
      <c r="S136" s="39">
        <f t="shared" si="151"/>
        <v>-47855000</v>
      </c>
    </row>
    <row r="137" spans="1:19" outlineLevel="5" x14ac:dyDescent="0.2">
      <c r="A137" s="36" t="s">
        <v>24</v>
      </c>
      <c r="B137" s="36" t="s">
        <v>248</v>
      </c>
      <c r="C137" s="36" t="str">
        <f t="shared" si="147"/>
        <v>42180161</v>
      </c>
      <c r="D137" s="37" t="s">
        <v>249</v>
      </c>
      <c r="E137" s="38">
        <v>0</v>
      </c>
      <c r="F137" s="39">
        <v>0</v>
      </c>
      <c r="G137" s="39">
        <v>0</v>
      </c>
      <c r="H137" s="112" t="str">
        <f t="shared" si="152"/>
        <v/>
      </c>
      <c r="I137" s="39">
        <v>0</v>
      </c>
      <c r="J137" s="112" t="str">
        <f t="shared" si="153"/>
        <v/>
      </c>
      <c r="K137" s="39">
        <v>0</v>
      </c>
      <c r="L137" s="112" t="str">
        <f t="shared" si="154"/>
        <v/>
      </c>
      <c r="M137" s="103">
        <f t="shared" si="148"/>
        <v>0</v>
      </c>
      <c r="N137" s="39">
        <v>0</v>
      </c>
      <c r="O137" s="112" t="str">
        <f t="shared" si="149"/>
        <v/>
      </c>
      <c r="P137" s="39">
        <v>0</v>
      </c>
      <c r="Q137" s="112" t="str">
        <f t="shared" si="149"/>
        <v/>
      </c>
      <c r="R137" s="39">
        <f t="shared" si="150"/>
        <v>0</v>
      </c>
      <c r="S137" s="39">
        <f t="shared" si="151"/>
        <v>0</v>
      </c>
    </row>
    <row r="138" spans="1:19" outlineLevel="4" x14ac:dyDescent="0.2">
      <c r="A138" s="36" t="s">
        <v>24</v>
      </c>
      <c r="B138" s="36" t="s">
        <v>250</v>
      </c>
      <c r="C138" s="36" t="str">
        <f t="shared" si="147"/>
        <v>421803</v>
      </c>
      <c r="D138" s="117" t="s">
        <v>251</v>
      </c>
      <c r="E138" s="38">
        <v>269014161000</v>
      </c>
      <c r="F138" s="39">
        <v>194992906681</v>
      </c>
      <c r="G138" s="39">
        <v>167750983509</v>
      </c>
      <c r="H138" s="112">
        <f t="shared" si="152"/>
        <v>0.86029274789689347</v>
      </c>
      <c r="I138" s="39">
        <v>167749435563</v>
      </c>
      <c r="J138" s="112">
        <f t="shared" si="153"/>
        <v>0.86028480942350816</v>
      </c>
      <c r="K138" s="39">
        <v>1547946</v>
      </c>
      <c r="L138" s="112">
        <f t="shared" si="154"/>
        <v>7.9384733852517668E-6</v>
      </c>
      <c r="M138" s="103">
        <f t="shared" si="148"/>
        <v>27241923172</v>
      </c>
      <c r="N138" s="39">
        <v>164819144056</v>
      </c>
      <c r="O138" s="112">
        <f t="shared" si="149"/>
        <v>0.84525712684327037</v>
      </c>
      <c r="P138" s="39">
        <v>164259168182</v>
      </c>
      <c r="Q138" s="112">
        <f t="shared" si="149"/>
        <v>0.84238535123085745</v>
      </c>
      <c r="R138" s="39">
        <f t="shared" si="150"/>
        <v>-2931839453</v>
      </c>
      <c r="S138" s="39">
        <f t="shared" si="151"/>
        <v>-3490267381</v>
      </c>
    </row>
    <row r="139" spans="1:19" outlineLevel="4" x14ac:dyDescent="0.2">
      <c r="A139" s="24" t="s">
        <v>11</v>
      </c>
      <c r="B139" s="24" t="s">
        <v>252</v>
      </c>
      <c r="C139" s="24" t="str">
        <f t="shared" si="147"/>
        <v>421804</v>
      </c>
      <c r="D139" s="25" t="s">
        <v>253</v>
      </c>
      <c r="E139" s="26">
        <f t="shared" ref="E139" si="155">SUBTOTAL(9,E140:E142)</f>
        <v>9275938000</v>
      </c>
      <c r="F139" s="27">
        <f t="shared" ref="F139" si="156">SUBTOTAL(9,F140:F142)</f>
        <v>10954856000</v>
      </c>
      <c r="G139" s="27">
        <f>SUBTOTAL(9,G140:G142)</f>
        <v>10954856000</v>
      </c>
      <c r="H139" s="109">
        <f t="shared" si="152"/>
        <v>1</v>
      </c>
      <c r="I139" s="27">
        <f t="shared" ref="I139:K139" si="157">SUBTOTAL(9,I140:I142)</f>
        <v>10954856000</v>
      </c>
      <c r="J139" s="109">
        <f t="shared" si="153"/>
        <v>1</v>
      </c>
      <c r="K139" s="27">
        <f t="shared" si="157"/>
        <v>0</v>
      </c>
      <c r="L139" s="109">
        <f t="shared" si="154"/>
        <v>0</v>
      </c>
      <c r="M139" s="100">
        <f t="shared" si="148"/>
        <v>0</v>
      </c>
      <c r="N139" s="27">
        <f>SUBTOTAL(9,N140:N142)</f>
        <v>7015244892</v>
      </c>
      <c r="O139" s="109">
        <f t="shared" si="149"/>
        <v>0.64037764549346887</v>
      </c>
      <c r="P139" s="27">
        <f>SUBTOTAL(9,P140:P142)</f>
        <v>7015244892</v>
      </c>
      <c r="Q139" s="109">
        <f t="shared" si="149"/>
        <v>0.64037764549346887</v>
      </c>
      <c r="R139" s="27">
        <f t="shared" si="150"/>
        <v>-3939611108</v>
      </c>
      <c r="S139" s="27">
        <f t="shared" si="151"/>
        <v>-3939611108</v>
      </c>
    </row>
    <row r="140" spans="1:19" outlineLevel="5" x14ac:dyDescent="0.2">
      <c r="A140" s="36" t="s">
        <v>24</v>
      </c>
      <c r="B140" s="36" t="s">
        <v>254</v>
      </c>
      <c r="C140" s="36" t="str">
        <f t="shared" si="147"/>
        <v>42180405</v>
      </c>
      <c r="D140" s="37" t="s">
        <v>255</v>
      </c>
      <c r="E140" s="38">
        <v>4654235000</v>
      </c>
      <c r="F140" s="39">
        <v>6333153000</v>
      </c>
      <c r="G140" s="39">
        <v>6333153000</v>
      </c>
      <c r="H140" s="112">
        <f t="shared" si="152"/>
        <v>1</v>
      </c>
      <c r="I140" s="39">
        <v>6333153000</v>
      </c>
      <c r="J140" s="112">
        <f t="shared" si="153"/>
        <v>1</v>
      </c>
      <c r="K140" s="39">
        <v>0</v>
      </c>
      <c r="L140" s="112">
        <f t="shared" si="154"/>
        <v>0</v>
      </c>
      <c r="M140" s="103">
        <f t="shared" si="148"/>
        <v>0</v>
      </c>
      <c r="N140" s="39">
        <v>4628216000</v>
      </c>
      <c r="O140" s="112">
        <f t="shared" si="149"/>
        <v>0.73079175570209653</v>
      </c>
      <c r="P140" s="39">
        <v>4628216000</v>
      </c>
      <c r="Q140" s="112">
        <f t="shared" si="149"/>
        <v>0.73079175570209653</v>
      </c>
      <c r="R140" s="39">
        <f t="shared" si="150"/>
        <v>-1704937000</v>
      </c>
      <c r="S140" s="39">
        <f t="shared" si="151"/>
        <v>-1704937000</v>
      </c>
    </row>
    <row r="141" spans="1:19" outlineLevel="5" x14ac:dyDescent="0.2">
      <c r="A141" s="36" t="s">
        <v>24</v>
      </c>
      <c r="B141" s="36" t="s">
        <v>256</v>
      </c>
      <c r="C141" s="36" t="str">
        <f t="shared" si="147"/>
        <v>42180414</v>
      </c>
      <c r="D141" s="37" t="s">
        <v>257</v>
      </c>
      <c r="E141" s="38">
        <v>660000000</v>
      </c>
      <c r="F141" s="39">
        <v>660000000</v>
      </c>
      <c r="G141" s="39">
        <v>660000000</v>
      </c>
      <c r="H141" s="112">
        <f t="shared" si="152"/>
        <v>1</v>
      </c>
      <c r="I141" s="39">
        <v>660000000</v>
      </c>
      <c r="J141" s="112">
        <f t="shared" si="153"/>
        <v>1</v>
      </c>
      <c r="K141" s="39">
        <v>0</v>
      </c>
      <c r="L141" s="112">
        <f t="shared" si="154"/>
        <v>0</v>
      </c>
      <c r="M141" s="103">
        <f t="shared" si="148"/>
        <v>0</v>
      </c>
      <c r="N141" s="39">
        <v>504525101</v>
      </c>
      <c r="O141" s="112">
        <f t="shared" si="149"/>
        <v>0.76443197121212125</v>
      </c>
      <c r="P141" s="39">
        <v>504525101</v>
      </c>
      <c r="Q141" s="112">
        <f t="shared" si="149"/>
        <v>0.76443197121212125</v>
      </c>
      <c r="R141" s="39">
        <f t="shared" si="150"/>
        <v>-155474899</v>
      </c>
      <c r="S141" s="39">
        <f t="shared" si="151"/>
        <v>-155474899</v>
      </c>
    </row>
    <row r="142" spans="1:19" outlineLevel="5" x14ac:dyDescent="0.2">
      <c r="A142" s="36" t="s">
        <v>24</v>
      </c>
      <c r="B142" s="36" t="s">
        <v>258</v>
      </c>
      <c r="C142" s="36" t="str">
        <f t="shared" si="147"/>
        <v>42180416</v>
      </c>
      <c r="D142" s="37" t="s">
        <v>259</v>
      </c>
      <c r="E142" s="38">
        <v>3961703000</v>
      </c>
      <c r="F142" s="39">
        <v>3961703000</v>
      </c>
      <c r="G142" s="39">
        <v>3961703000</v>
      </c>
      <c r="H142" s="112">
        <f t="shared" si="152"/>
        <v>1</v>
      </c>
      <c r="I142" s="39">
        <v>3961703000</v>
      </c>
      <c r="J142" s="112">
        <f t="shared" si="153"/>
        <v>1</v>
      </c>
      <c r="K142" s="39">
        <v>0</v>
      </c>
      <c r="L142" s="112">
        <f t="shared" si="154"/>
        <v>0</v>
      </c>
      <c r="M142" s="103">
        <f t="shared" si="148"/>
        <v>0</v>
      </c>
      <c r="N142" s="39">
        <v>1882503791</v>
      </c>
      <c r="O142" s="112">
        <f t="shared" si="149"/>
        <v>0.4751753957830761</v>
      </c>
      <c r="P142" s="39">
        <v>1882503791</v>
      </c>
      <c r="Q142" s="112">
        <f t="shared" si="149"/>
        <v>0.4751753957830761</v>
      </c>
      <c r="R142" s="39">
        <f t="shared" si="150"/>
        <v>-2079199209</v>
      </c>
      <c r="S142" s="39">
        <f t="shared" si="151"/>
        <v>-2079199209</v>
      </c>
    </row>
    <row r="143" spans="1:19" outlineLevel="4" x14ac:dyDescent="0.2">
      <c r="A143" s="24" t="s">
        <v>11</v>
      </c>
      <c r="B143" s="24" t="s">
        <v>260</v>
      </c>
      <c r="C143" s="24" t="str">
        <f t="shared" si="147"/>
        <v>421805</v>
      </c>
      <c r="D143" s="25" t="s">
        <v>261</v>
      </c>
      <c r="E143" s="26">
        <f t="shared" ref="E143" si="158">SUBTOTAL(9,E144:E147)</f>
        <v>87000000</v>
      </c>
      <c r="F143" s="27">
        <f t="shared" ref="F143" si="159">SUBTOTAL(9,F144:F147)</f>
        <v>5289171596</v>
      </c>
      <c r="G143" s="27">
        <f>SUBTOTAL(9,G144:G147)</f>
        <v>5204932277</v>
      </c>
      <c r="H143" s="109">
        <f t="shared" si="152"/>
        <v>0.98407324900108983</v>
      </c>
      <c r="I143" s="27">
        <f t="shared" ref="I143:K143" si="160">SUBTOTAL(9,I144:I147)</f>
        <v>5204932277</v>
      </c>
      <c r="J143" s="109">
        <f t="shared" si="153"/>
        <v>0.98407324900108983</v>
      </c>
      <c r="K143" s="27">
        <f t="shared" si="160"/>
        <v>0</v>
      </c>
      <c r="L143" s="109">
        <f t="shared" si="154"/>
        <v>0</v>
      </c>
      <c r="M143" s="100">
        <f t="shared" si="148"/>
        <v>84239319</v>
      </c>
      <c r="N143" s="27">
        <f>SUBTOTAL(9,N144:N147)</f>
        <v>4792158015</v>
      </c>
      <c r="O143" s="109">
        <f t="shared" si="149"/>
        <v>0.90603186680956382</v>
      </c>
      <c r="P143" s="27">
        <f>SUBTOTAL(9,P144:P147)</f>
        <v>4792062484</v>
      </c>
      <c r="Q143" s="109">
        <f t="shared" si="149"/>
        <v>0.90601380519097829</v>
      </c>
      <c r="R143" s="27">
        <f t="shared" si="150"/>
        <v>-412774262</v>
      </c>
      <c r="S143" s="27">
        <f t="shared" si="151"/>
        <v>-412869793</v>
      </c>
    </row>
    <row r="144" spans="1:19" outlineLevel="5" x14ac:dyDescent="0.2">
      <c r="A144" s="28" t="s">
        <v>11</v>
      </c>
      <c r="B144" s="28" t="s">
        <v>262</v>
      </c>
      <c r="C144" s="28" t="str">
        <f t="shared" si="147"/>
        <v>42180501</v>
      </c>
      <c r="D144" s="29" t="s">
        <v>263</v>
      </c>
      <c r="E144" s="30">
        <f t="shared" ref="E144" si="161">SUBTOTAL(9,E145:E146)</f>
        <v>60000000</v>
      </c>
      <c r="F144" s="31">
        <f t="shared" ref="F144" si="162">SUBTOTAL(9,F145:F146)</f>
        <v>3643394785</v>
      </c>
      <c r="G144" s="31">
        <f>SUBTOTAL(9,G145:G146)</f>
        <v>3643394785</v>
      </c>
      <c r="H144" s="110">
        <f t="shared" si="152"/>
        <v>1</v>
      </c>
      <c r="I144" s="31">
        <f t="shared" ref="I144:K144" si="163">SUBTOTAL(9,I145:I146)</f>
        <v>3643394785</v>
      </c>
      <c r="J144" s="110">
        <f t="shared" si="153"/>
        <v>1</v>
      </c>
      <c r="K144" s="31">
        <f t="shared" si="163"/>
        <v>0</v>
      </c>
      <c r="L144" s="110">
        <f t="shared" si="154"/>
        <v>0</v>
      </c>
      <c r="M144" s="101">
        <f t="shared" si="148"/>
        <v>0</v>
      </c>
      <c r="N144" s="31">
        <f>SUBTOTAL(9,N145:N146)</f>
        <v>3413317785</v>
      </c>
      <c r="O144" s="110">
        <f t="shared" si="149"/>
        <v>0.9368509278908681</v>
      </c>
      <c r="P144" s="31">
        <f>SUBTOTAL(9,P145:P146)</f>
        <v>3413317785</v>
      </c>
      <c r="Q144" s="110">
        <f t="shared" si="149"/>
        <v>0.9368509278908681</v>
      </c>
      <c r="R144" s="31">
        <f t="shared" si="150"/>
        <v>-230077000</v>
      </c>
      <c r="S144" s="31">
        <f t="shared" si="151"/>
        <v>-230077000</v>
      </c>
    </row>
    <row r="145" spans="1:19" outlineLevel="6" x14ac:dyDescent="0.2">
      <c r="A145" s="36" t="s">
        <v>24</v>
      </c>
      <c r="B145" s="36" t="s">
        <v>264</v>
      </c>
      <c r="C145" s="36" t="str">
        <f t="shared" si="147"/>
        <v>42180501001</v>
      </c>
      <c r="D145" s="37" t="s">
        <v>265</v>
      </c>
      <c r="E145" s="38">
        <v>60000000</v>
      </c>
      <c r="F145" s="39">
        <v>2602800000</v>
      </c>
      <c r="G145" s="39">
        <v>2602800000</v>
      </c>
      <c r="H145" s="112">
        <f t="shared" si="152"/>
        <v>1</v>
      </c>
      <c r="I145" s="39">
        <v>2602800000</v>
      </c>
      <c r="J145" s="112">
        <f t="shared" si="153"/>
        <v>1</v>
      </c>
      <c r="K145" s="39">
        <v>0</v>
      </c>
      <c r="L145" s="112">
        <f t="shared" si="154"/>
        <v>0</v>
      </c>
      <c r="M145" s="103">
        <f t="shared" si="148"/>
        <v>0</v>
      </c>
      <c r="N145" s="39">
        <v>2542800000</v>
      </c>
      <c r="O145" s="112">
        <f t="shared" si="149"/>
        <v>0.97694790225910555</v>
      </c>
      <c r="P145" s="39">
        <v>2542800000</v>
      </c>
      <c r="Q145" s="112">
        <f t="shared" si="149"/>
        <v>0.97694790225910555</v>
      </c>
      <c r="R145" s="39">
        <f t="shared" si="150"/>
        <v>-60000000</v>
      </c>
      <c r="S145" s="39">
        <f t="shared" si="151"/>
        <v>-60000000</v>
      </c>
    </row>
    <row r="146" spans="1:19" outlineLevel="6" x14ac:dyDescent="0.2">
      <c r="A146" s="36" t="s">
        <v>24</v>
      </c>
      <c r="B146" s="36" t="s">
        <v>266</v>
      </c>
      <c r="C146" s="36" t="str">
        <f t="shared" si="147"/>
        <v>42180501004</v>
      </c>
      <c r="D146" s="37" t="s">
        <v>267</v>
      </c>
      <c r="E146" s="38">
        <v>0</v>
      </c>
      <c r="F146" s="39">
        <v>1040594785</v>
      </c>
      <c r="G146" s="39">
        <v>1040594785</v>
      </c>
      <c r="H146" s="112">
        <f t="shared" si="152"/>
        <v>1</v>
      </c>
      <c r="I146" s="39">
        <v>1040594785</v>
      </c>
      <c r="J146" s="112">
        <f t="shared" si="153"/>
        <v>1</v>
      </c>
      <c r="K146" s="39">
        <v>0</v>
      </c>
      <c r="L146" s="112">
        <f t="shared" si="154"/>
        <v>0</v>
      </c>
      <c r="M146" s="103">
        <f t="shared" si="148"/>
        <v>0</v>
      </c>
      <c r="N146" s="39">
        <v>870517785</v>
      </c>
      <c r="O146" s="112">
        <f t="shared" si="149"/>
        <v>0.83655789703001437</v>
      </c>
      <c r="P146" s="39">
        <v>870517785</v>
      </c>
      <c r="Q146" s="112">
        <f t="shared" si="149"/>
        <v>0.83655789703001437</v>
      </c>
      <c r="R146" s="39">
        <f t="shared" si="150"/>
        <v>-170077000</v>
      </c>
      <c r="S146" s="39">
        <f t="shared" si="151"/>
        <v>-170077000</v>
      </c>
    </row>
    <row r="147" spans="1:19" outlineLevel="6" x14ac:dyDescent="0.2">
      <c r="A147" s="36" t="s">
        <v>24</v>
      </c>
      <c r="B147" s="36" t="s">
        <v>268</v>
      </c>
      <c r="C147" s="36" t="str">
        <f t="shared" si="147"/>
        <v>42180502</v>
      </c>
      <c r="D147" s="37" t="s">
        <v>269</v>
      </c>
      <c r="E147" s="38">
        <v>27000000</v>
      </c>
      <c r="F147" s="39">
        <v>1645776811</v>
      </c>
      <c r="G147" s="39">
        <v>1561537492</v>
      </c>
      <c r="H147" s="112">
        <f t="shared" si="152"/>
        <v>0.94881485846867963</v>
      </c>
      <c r="I147" s="39">
        <v>1561537492</v>
      </c>
      <c r="J147" s="112">
        <f t="shared" si="153"/>
        <v>0.94881485846867963</v>
      </c>
      <c r="K147" s="39">
        <v>0</v>
      </c>
      <c r="L147" s="112">
        <f t="shared" si="154"/>
        <v>0</v>
      </c>
      <c r="M147" s="103">
        <f t="shared" si="148"/>
        <v>84239319</v>
      </c>
      <c r="N147" s="39">
        <v>1378840230</v>
      </c>
      <c r="O147" s="112">
        <f t="shared" si="149"/>
        <v>0.83780511475440878</v>
      </c>
      <c r="P147" s="39">
        <v>1378744699</v>
      </c>
      <c r="Q147" s="112">
        <f t="shared" si="149"/>
        <v>0.83774706860904968</v>
      </c>
      <c r="R147" s="39">
        <f t="shared" si="150"/>
        <v>-182697262</v>
      </c>
      <c r="S147" s="39">
        <f t="shared" si="151"/>
        <v>-182792793</v>
      </c>
    </row>
    <row r="148" spans="1:19" outlineLevel="1" x14ac:dyDescent="0.2">
      <c r="A148" s="16" t="s">
        <v>11</v>
      </c>
      <c r="B148" s="16" t="s">
        <v>270</v>
      </c>
      <c r="C148" s="16" t="str">
        <f t="shared" si="147"/>
        <v>422</v>
      </c>
      <c r="D148" s="17" t="s">
        <v>271</v>
      </c>
      <c r="E148" s="18">
        <f>SUBTOTAL(9,E149:E179)</f>
        <v>335459241000</v>
      </c>
      <c r="F148" s="19">
        <f t="shared" ref="F148:G148" si="164">SUBTOTAL(9,F149:F179)</f>
        <v>257361995982</v>
      </c>
      <c r="G148" s="19">
        <f t="shared" si="164"/>
        <v>257357761069</v>
      </c>
      <c r="H148" s="107">
        <f t="shared" si="152"/>
        <v>0.99998354491701913</v>
      </c>
      <c r="I148" s="19">
        <f>SUBTOTAL(9,I149:I179)</f>
        <v>257357761069</v>
      </c>
      <c r="J148" s="107">
        <f t="shared" si="153"/>
        <v>0.99998354491701913</v>
      </c>
      <c r="K148" s="19">
        <f>SUBTOTAL(9,K149:K179)</f>
        <v>0</v>
      </c>
      <c r="L148" s="107">
        <f t="shared" si="154"/>
        <v>0</v>
      </c>
      <c r="M148" s="98">
        <f t="shared" si="148"/>
        <v>4234913</v>
      </c>
      <c r="N148" s="19">
        <f t="shared" ref="N148:P148" si="165">SUBTOTAL(9,N149:N179)</f>
        <v>248927739780</v>
      </c>
      <c r="O148" s="107">
        <f t="shared" si="149"/>
        <v>0.96722804324772993</v>
      </c>
      <c r="P148" s="19">
        <f t="shared" si="165"/>
        <v>236319250536</v>
      </c>
      <c r="Q148" s="107">
        <f t="shared" si="149"/>
        <v>0.91823678019861277</v>
      </c>
      <c r="R148" s="19">
        <f t="shared" si="150"/>
        <v>-8430021289</v>
      </c>
      <c r="S148" s="19">
        <f t="shared" si="151"/>
        <v>-21038510533</v>
      </c>
    </row>
    <row r="149" spans="1:19" outlineLevel="2" x14ac:dyDescent="0.2">
      <c r="A149" s="20" t="s">
        <v>11</v>
      </c>
      <c r="B149" s="20" t="s">
        <v>272</v>
      </c>
      <c r="C149" s="20" t="str">
        <f t="shared" si="147"/>
        <v>4221</v>
      </c>
      <c r="D149" s="21" t="s">
        <v>273</v>
      </c>
      <c r="E149" s="22">
        <f>SUBTOTAL(9,E150:E157)</f>
        <v>43959051000</v>
      </c>
      <c r="F149" s="23">
        <f t="shared" ref="F149:G149" si="166">SUBTOTAL(9,F150:F157)</f>
        <v>7052599059</v>
      </c>
      <c r="G149" s="23">
        <f t="shared" si="166"/>
        <v>7052599059</v>
      </c>
      <c r="H149" s="108">
        <f t="shared" si="152"/>
        <v>1</v>
      </c>
      <c r="I149" s="23">
        <f>SUBTOTAL(9,I150:I157)</f>
        <v>7052599059</v>
      </c>
      <c r="J149" s="108">
        <f t="shared" si="153"/>
        <v>1</v>
      </c>
      <c r="K149" s="23">
        <f>SUBTOTAL(9,K150:K157)</f>
        <v>0</v>
      </c>
      <c r="L149" s="108">
        <f t="shared" si="154"/>
        <v>0</v>
      </c>
      <c r="M149" s="99">
        <f t="shared" si="148"/>
        <v>0</v>
      </c>
      <c r="N149" s="23">
        <f t="shared" ref="N149:P149" si="167">SUBTOTAL(9,N150:N157)</f>
        <v>622819059</v>
      </c>
      <c r="O149" s="108">
        <f t="shared" si="149"/>
        <v>8.8310572285433528E-2</v>
      </c>
      <c r="P149" s="23">
        <f t="shared" si="167"/>
        <v>269731499</v>
      </c>
      <c r="Q149" s="108">
        <f t="shared" si="149"/>
        <v>3.8245687404530507E-2</v>
      </c>
      <c r="R149" s="23">
        <f t="shared" si="150"/>
        <v>-6429780000</v>
      </c>
      <c r="S149" s="23">
        <f t="shared" si="151"/>
        <v>-6782867560</v>
      </c>
    </row>
    <row r="150" spans="1:19" outlineLevel="3" x14ac:dyDescent="0.2">
      <c r="A150" s="24" t="s">
        <v>11</v>
      </c>
      <c r="B150" s="24" t="s">
        <v>274</v>
      </c>
      <c r="C150" s="24" t="str">
        <f t="shared" si="147"/>
        <v>422102</v>
      </c>
      <c r="D150" s="25" t="s">
        <v>275</v>
      </c>
      <c r="E150" s="26">
        <f t="shared" ref="E150" si="168">SUBTOTAL(9,E151:E152)</f>
        <v>37800000000</v>
      </c>
      <c r="F150" s="27">
        <f t="shared" ref="F150:N150" si="169">SUBTOTAL(9,F151:F152)</f>
        <v>0</v>
      </c>
      <c r="G150" s="27">
        <f t="shared" si="169"/>
        <v>0</v>
      </c>
      <c r="H150" s="109" t="str">
        <f t="shared" si="152"/>
        <v/>
      </c>
      <c r="I150" s="27">
        <f t="shared" si="169"/>
        <v>0</v>
      </c>
      <c r="J150" s="109" t="str">
        <f t="shared" si="153"/>
        <v/>
      </c>
      <c r="K150" s="27">
        <f t="shared" si="169"/>
        <v>0</v>
      </c>
      <c r="L150" s="109" t="str">
        <f t="shared" si="154"/>
        <v/>
      </c>
      <c r="M150" s="100">
        <f t="shared" si="148"/>
        <v>0</v>
      </c>
      <c r="N150" s="27">
        <f t="shared" si="169"/>
        <v>0</v>
      </c>
      <c r="O150" s="109" t="str">
        <f t="shared" si="149"/>
        <v/>
      </c>
      <c r="P150" s="27">
        <f>SUBTOTAL(9,P151:P152)</f>
        <v>0</v>
      </c>
      <c r="Q150" s="109" t="str">
        <f t="shared" si="149"/>
        <v/>
      </c>
      <c r="R150" s="27">
        <f t="shared" si="150"/>
        <v>0</v>
      </c>
      <c r="S150" s="27">
        <f t="shared" si="151"/>
        <v>0</v>
      </c>
    </row>
    <row r="151" spans="1:19" outlineLevel="4" x14ac:dyDescent="0.2">
      <c r="A151" s="28" t="s">
        <v>11</v>
      </c>
      <c r="B151" s="28" t="s">
        <v>276</v>
      </c>
      <c r="C151" s="28" t="str">
        <f t="shared" si="147"/>
        <v>42210202</v>
      </c>
      <c r="D151" s="29" t="s">
        <v>277</v>
      </c>
      <c r="E151" s="30">
        <f t="shared" ref="E151" si="170">SUBTOTAL(9,E152:E152)</f>
        <v>37800000000</v>
      </c>
      <c r="F151" s="31">
        <f t="shared" ref="F151" si="171">SUBTOTAL(9,F152:F152)</f>
        <v>0</v>
      </c>
      <c r="G151" s="31">
        <f>SUBTOTAL(9,G152:G152)</f>
        <v>0</v>
      </c>
      <c r="H151" s="110" t="str">
        <f t="shared" si="152"/>
        <v/>
      </c>
      <c r="I151" s="31">
        <f t="shared" ref="I151:K151" si="172">SUBTOTAL(9,I152:I152)</f>
        <v>0</v>
      </c>
      <c r="J151" s="110" t="str">
        <f t="shared" si="153"/>
        <v/>
      </c>
      <c r="K151" s="31">
        <f t="shared" si="172"/>
        <v>0</v>
      </c>
      <c r="L151" s="110" t="str">
        <f t="shared" si="154"/>
        <v/>
      </c>
      <c r="M151" s="101">
        <f t="shared" si="148"/>
        <v>0</v>
      </c>
      <c r="N151" s="31">
        <f>SUBTOTAL(9,N152:N152)</f>
        <v>0</v>
      </c>
      <c r="O151" s="110" t="str">
        <f t="shared" si="149"/>
        <v/>
      </c>
      <c r="P151" s="31">
        <f>SUBTOTAL(9,P152:P152)</f>
        <v>0</v>
      </c>
      <c r="Q151" s="110" t="str">
        <f t="shared" si="149"/>
        <v/>
      </c>
      <c r="R151" s="31">
        <f t="shared" si="150"/>
        <v>0</v>
      </c>
      <c r="S151" s="31">
        <f t="shared" si="151"/>
        <v>0</v>
      </c>
    </row>
    <row r="152" spans="1:19" outlineLevel="4" x14ac:dyDescent="0.2">
      <c r="A152" s="36" t="s">
        <v>24</v>
      </c>
      <c r="B152" s="36" t="s">
        <v>278</v>
      </c>
      <c r="C152" s="36" t="str">
        <f t="shared" si="147"/>
        <v>42210202004</v>
      </c>
      <c r="D152" s="37" t="s">
        <v>279</v>
      </c>
      <c r="E152" s="38">
        <v>37800000000</v>
      </c>
      <c r="F152" s="39">
        <v>0</v>
      </c>
      <c r="G152" s="39">
        <v>0</v>
      </c>
      <c r="H152" s="112" t="str">
        <f t="shared" si="152"/>
        <v/>
      </c>
      <c r="I152" s="39">
        <v>0</v>
      </c>
      <c r="J152" s="112" t="str">
        <f t="shared" si="153"/>
        <v/>
      </c>
      <c r="K152" s="39">
        <v>0</v>
      </c>
      <c r="L152" s="112" t="str">
        <f t="shared" si="154"/>
        <v/>
      </c>
      <c r="M152" s="103">
        <f t="shared" si="148"/>
        <v>0</v>
      </c>
      <c r="N152" s="39">
        <v>0</v>
      </c>
      <c r="O152" s="112" t="str">
        <f t="shared" si="149"/>
        <v/>
      </c>
      <c r="P152" s="39">
        <v>0</v>
      </c>
      <c r="Q152" s="112" t="str">
        <f t="shared" si="149"/>
        <v/>
      </c>
      <c r="R152" s="39">
        <f t="shared" si="150"/>
        <v>0</v>
      </c>
      <c r="S152" s="39">
        <f t="shared" si="151"/>
        <v>0</v>
      </c>
    </row>
    <row r="153" spans="1:19" outlineLevel="3" x14ac:dyDescent="0.2">
      <c r="A153" s="24" t="s">
        <v>11</v>
      </c>
      <c r="B153" s="24" t="s">
        <v>280</v>
      </c>
      <c r="C153" s="24" t="str">
        <f t="shared" si="147"/>
        <v>422103</v>
      </c>
      <c r="D153" s="25" t="s">
        <v>281</v>
      </c>
      <c r="E153" s="26">
        <f>SUBTOTAL(9,E154:E157)</f>
        <v>6159051000</v>
      </c>
      <c r="F153" s="27">
        <f t="shared" ref="F153:G153" si="173">SUBTOTAL(9,F154:F157)</f>
        <v>7052599059</v>
      </c>
      <c r="G153" s="27">
        <f t="shared" si="173"/>
        <v>7052599059</v>
      </c>
      <c r="H153" s="109">
        <f t="shared" si="152"/>
        <v>1</v>
      </c>
      <c r="I153" s="27">
        <f>SUBTOTAL(9,I154:I157)</f>
        <v>7052599059</v>
      </c>
      <c r="J153" s="109">
        <f t="shared" si="153"/>
        <v>1</v>
      </c>
      <c r="K153" s="27">
        <f>SUBTOTAL(9,K154:K157)</f>
        <v>0</v>
      </c>
      <c r="L153" s="109">
        <f t="shared" si="154"/>
        <v>0</v>
      </c>
      <c r="M153" s="100">
        <f t="shared" si="148"/>
        <v>0</v>
      </c>
      <c r="N153" s="27">
        <f t="shared" ref="N153:P153" si="174">SUBTOTAL(9,N154:N157)</f>
        <v>622819059</v>
      </c>
      <c r="O153" s="109">
        <f t="shared" si="149"/>
        <v>8.8310572285433528E-2</v>
      </c>
      <c r="P153" s="27">
        <f t="shared" si="174"/>
        <v>269731499</v>
      </c>
      <c r="Q153" s="109">
        <f t="shared" si="149"/>
        <v>3.8245687404530507E-2</v>
      </c>
      <c r="R153" s="27">
        <f t="shared" si="150"/>
        <v>-6429780000</v>
      </c>
      <c r="S153" s="27">
        <f t="shared" si="151"/>
        <v>-6782867560</v>
      </c>
    </row>
    <row r="154" spans="1:19" outlineLevel="4" x14ac:dyDescent="0.2">
      <c r="A154" s="28" t="s">
        <v>11</v>
      </c>
      <c r="B154" s="28" t="s">
        <v>282</v>
      </c>
      <c r="C154" s="28" t="str">
        <f t="shared" si="147"/>
        <v>42210301</v>
      </c>
      <c r="D154" s="29" t="s">
        <v>283</v>
      </c>
      <c r="E154" s="30">
        <f t="shared" ref="E154" si="175">SUBTOTAL(9,E155:E155)</f>
        <v>0</v>
      </c>
      <c r="F154" s="31">
        <f t="shared" ref="F154" si="176">SUBTOTAL(9,F155:F155)</f>
        <v>0</v>
      </c>
      <c r="G154" s="31">
        <f>SUBTOTAL(9,G155:G155)</f>
        <v>0</v>
      </c>
      <c r="H154" s="110" t="str">
        <f t="shared" si="152"/>
        <v/>
      </c>
      <c r="I154" s="31">
        <f t="shared" ref="I154:K154" si="177">SUBTOTAL(9,I155:I155)</f>
        <v>0</v>
      </c>
      <c r="J154" s="110" t="str">
        <f t="shared" si="153"/>
        <v/>
      </c>
      <c r="K154" s="31">
        <f t="shared" si="177"/>
        <v>0</v>
      </c>
      <c r="L154" s="110" t="str">
        <f t="shared" si="154"/>
        <v/>
      </c>
      <c r="M154" s="101">
        <f t="shared" si="148"/>
        <v>0</v>
      </c>
      <c r="N154" s="31">
        <f>SUBTOTAL(9,N155:N155)</f>
        <v>0</v>
      </c>
      <c r="O154" s="110" t="str">
        <f t="shared" si="149"/>
        <v/>
      </c>
      <c r="P154" s="31">
        <f>SUBTOTAL(9,P155:P155)</f>
        <v>0</v>
      </c>
      <c r="Q154" s="110" t="str">
        <f t="shared" si="149"/>
        <v/>
      </c>
      <c r="R154" s="31">
        <f t="shared" si="150"/>
        <v>0</v>
      </c>
      <c r="S154" s="31">
        <f t="shared" si="151"/>
        <v>0</v>
      </c>
    </row>
    <row r="155" spans="1:19" outlineLevel="4" x14ac:dyDescent="0.2">
      <c r="A155" s="36" t="s">
        <v>24</v>
      </c>
      <c r="B155" s="36" t="s">
        <v>284</v>
      </c>
      <c r="C155" s="36" t="str">
        <f t="shared" si="147"/>
        <v>42210301001</v>
      </c>
      <c r="D155" s="37" t="s">
        <v>285</v>
      </c>
      <c r="E155" s="38">
        <v>0</v>
      </c>
      <c r="F155" s="39">
        <v>0</v>
      </c>
      <c r="G155" s="39">
        <v>0</v>
      </c>
      <c r="H155" s="112" t="str">
        <f t="shared" si="152"/>
        <v/>
      </c>
      <c r="I155" s="39">
        <v>0</v>
      </c>
      <c r="J155" s="112" t="str">
        <f t="shared" si="153"/>
        <v/>
      </c>
      <c r="K155" s="39">
        <v>0</v>
      </c>
      <c r="L155" s="112" t="str">
        <f t="shared" si="154"/>
        <v/>
      </c>
      <c r="M155" s="103">
        <f t="shared" si="148"/>
        <v>0</v>
      </c>
      <c r="N155" s="39">
        <v>0</v>
      </c>
      <c r="O155" s="112" t="str">
        <f t="shared" si="149"/>
        <v/>
      </c>
      <c r="P155" s="39">
        <v>0</v>
      </c>
      <c r="Q155" s="112" t="str">
        <f t="shared" si="149"/>
        <v/>
      </c>
      <c r="R155" s="39">
        <f t="shared" si="150"/>
        <v>0</v>
      </c>
      <c r="S155" s="39">
        <f t="shared" si="151"/>
        <v>0</v>
      </c>
    </row>
    <row r="156" spans="1:19" outlineLevel="4" x14ac:dyDescent="0.2">
      <c r="A156" s="28" t="s">
        <v>11</v>
      </c>
      <c r="B156" s="28" t="s">
        <v>286</v>
      </c>
      <c r="C156" s="28" t="str">
        <f t="shared" si="147"/>
        <v>42210302</v>
      </c>
      <c r="D156" s="29" t="s">
        <v>277</v>
      </c>
      <c r="E156" s="30">
        <f t="shared" ref="E156" si="178">SUBTOTAL(9,E157:E157)</f>
        <v>6159051000</v>
      </c>
      <c r="F156" s="31">
        <f t="shared" ref="F156" si="179">SUBTOTAL(9,F157:F157)</f>
        <v>7052599059</v>
      </c>
      <c r="G156" s="31">
        <f>SUBTOTAL(9,G157:G157)</f>
        <v>7052599059</v>
      </c>
      <c r="H156" s="110">
        <f t="shared" si="152"/>
        <v>1</v>
      </c>
      <c r="I156" s="31">
        <f t="shared" ref="I156:K156" si="180">SUBTOTAL(9,I157:I157)</f>
        <v>7052599059</v>
      </c>
      <c r="J156" s="110">
        <f t="shared" si="153"/>
        <v>1</v>
      </c>
      <c r="K156" s="31">
        <f t="shared" si="180"/>
        <v>0</v>
      </c>
      <c r="L156" s="110">
        <f t="shared" si="154"/>
        <v>0</v>
      </c>
      <c r="M156" s="101">
        <f t="shared" si="148"/>
        <v>0</v>
      </c>
      <c r="N156" s="31">
        <f>SUBTOTAL(9,N157:N157)</f>
        <v>622819059</v>
      </c>
      <c r="O156" s="110">
        <f t="shared" si="149"/>
        <v>8.8310572285433528E-2</v>
      </c>
      <c r="P156" s="31">
        <f>SUBTOTAL(9,P157:P157)</f>
        <v>269731499</v>
      </c>
      <c r="Q156" s="110">
        <f t="shared" si="149"/>
        <v>3.8245687404530507E-2</v>
      </c>
      <c r="R156" s="31">
        <f t="shared" si="150"/>
        <v>-6429780000</v>
      </c>
      <c r="S156" s="31">
        <f t="shared" si="151"/>
        <v>-6782867560</v>
      </c>
    </row>
    <row r="157" spans="1:19" outlineLevel="4" x14ac:dyDescent="0.2">
      <c r="A157" s="36" t="s">
        <v>24</v>
      </c>
      <c r="B157" s="36" t="s">
        <v>287</v>
      </c>
      <c r="C157" s="36" t="str">
        <f t="shared" si="147"/>
        <v>42210302004</v>
      </c>
      <c r="D157" s="37" t="s">
        <v>279</v>
      </c>
      <c r="E157" s="38">
        <v>6159051000</v>
      </c>
      <c r="F157" s="39">
        <v>7052599059</v>
      </c>
      <c r="G157" s="39">
        <v>7052599059</v>
      </c>
      <c r="H157" s="112">
        <f t="shared" si="152"/>
        <v>1</v>
      </c>
      <c r="I157" s="39">
        <v>7052599059</v>
      </c>
      <c r="J157" s="112">
        <f t="shared" si="153"/>
        <v>1</v>
      </c>
      <c r="K157" s="39">
        <v>0</v>
      </c>
      <c r="L157" s="112">
        <f t="shared" si="154"/>
        <v>0</v>
      </c>
      <c r="M157" s="103">
        <f t="shared" si="148"/>
        <v>0</v>
      </c>
      <c r="N157" s="39">
        <v>622819059</v>
      </c>
      <c r="O157" s="112">
        <f t="shared" si="149"/>
        <v>8.8310572285433528E-2</v>
      </c>
      <c r="P157" s="39">
        <v>269731499</v>
      </c>
      <c r="Q157" s="112">
        <f t="shared" si="149"/>
        <v>3.8245687404530507E-2</v>
      </c>
      <c r="R157" s="39">
        <f t="shared" si="150"/>
        <v>-6429780000</v>
      </c>
      <c r="S157" s="39">
        <f t="shared" si="151"/>
        <v>-6782867560</v>
      </c>
    </row>
    <row r="158" spans="1:19" outlineLevel="2" x14ac:dyDescent="0.2">
      <c r="A158" s="20" t="s">
        <v>11</v>
      </c>
      <c r="B158" s="20" t="s">
        <v>288</v>
      </c>
      <c r="C158" s="20" t="str">
        <f t="shared" si="147"/>
        <v>4222</v>
      </c>
      <c r="D158" s="21" t="s">
        <v>289</v>
      </c>
      <c r="E158" s="22">
        <f>SUBTOTAL(9,E159:E179)</f>
        <v>291500190000</v>
      </c>
      <c r="F158" s="23">
        <f t="shared" ref="F158:G158" si="181">SUBTOTAL(9,F159:F179)</f>
        <v>250309396923</v>
      </c>
      <c r="G158" s="23">
        <f t="shared" si="181"/>
        <v>250305162010</v>
      </c>
      <c r="H158" s="108">
        <f t="shared" si="152"/>
        <v>0.99998308128639168</v>
      </c>
      <c r="I158" s="23">
        <f>SUBTOTAL(9,I159:I179)</f>
        <v>250305162010</v>
      </c>
      <c r="J158" s="108">
        <f t="shared" si="153"/>
        <v>0.99998308128639168</v>
      </c>
      <c r="K158" s="23">
        <f>SUBTOTAL(9,K159:K179)</f>
        <v>0</v>
      </c>
      <c r="L158" s="108">
        <f t="shared" si="154"/>
        <v>0</v>
      </c>
      <c r="M158" s="99">
        <f t="shared" si="148"/>
        <v>4234913</v>
      </c>
      <c r="N158" s="23">
        <f t="shared" ref="N158:P158" si="182">SUBTOTAL(9,N159:N179)</f>
        <v>248304920721</v>
      </c>
      <c r="O158" s="108">
        <f t="shared" si="149"/>
        <v>0.99199200578707547</v>
      </c>
      <c r="P158" s="23">
        <f t="shared" si="182"/>
        <v>236049519037</v>
      </c>
      <c r="Q158" s="108">
        <f t="shared" si="149"/>
        <v>0.94303099259838574</v>
      </c>
      <c r="R158" s="23">
        <f t="shared" si="150"/>
        <v>-2000241289</v>
      </c>
      <c r="S158" s="23">
        <f t="shared" si="151"/>
        <v>-14255642973</v>
      </c>
    </row>
    <row r="159" spans="1:19" outlineLevel="3" x14ac:dyDescent="0.2">
      <c r="A159" s="24" t="s">
        <v>11</v>
      </c>
      <c r="B159" s="24" t="s">
        <v>290</v>
      </c>
      <c r="C159" s="24" t="str">
        <f t="shared" si="147"/>
        <v>422201</v>
      </c>
      <c r="D159" s="25" t="s">
        <v>291</v>
      </c>
      <c r="E159" s="26">
        <f>SUBTOTAL(9,E160:E163)</f>
        <v>0</v>
      </c>
      <c r="F159" s="27">
        <f t="shared" ref="F159:G159" si="183">SUBTOTAL(9,F160:F163)</f>
        <v>0</v>
      </c>
      <c r="G159" s="27">
        <f t="shared" si="183"/>
        <v>0</v>
      </c>
      <c r="H159" s="109" t="str">
        <f t="shared" si="152"/>
        <v/>
      </c>
      <c r="I159" s="27">
        <f>SUBTOTAL(9,I160:I163)</f>
        <v>0</v>
      </c>
      <c r="J159" s="109" t="str">
        <f t="shared" si="153"/>
        <v/>
      </c>
      <c r="K159" s="27">
        <f>SUBTOTAL(9,K160:K163)</f>
        <v>0</v>
      </c>
      <c r="L159" s="109" t="str">
        <f t="shared" si="154"/>
        <v/>
      </c>
      <c r="M159" s="100">
        <f t="shared" si="148"/>
        <v>0</v>
      </c>
      <c r="N159" s="27">
        <f t="shared" ref="N159:P159" si="184">SUBTOTAL(9,N160:N163)</f>
        <v>0</v>
      </c>
      <c r="O159" s="109" t="str">
        <f t="shared" si="149"/>
        <v/>
      </c>
      <c r="P159" s="27">
        <f t="shared" si="184"/>
        <v>0</v>
      </c>
      <c r="Q159" s="109" t="str">
        <f t="shared" si="149"/>
        <v/>
      </c>
      <c r="R159" s="27">
        <f t="shared" si="150"/>
        <v>0</v>
      </c>
      <c r="S159" s="27">
        <f t="shared" si="151"/>
        <v>0</v>
      </c>
    </row>
    <row r="160" spans="1:19" outlineLevel="4" x14ac:dyDescent="0.2">
      <c r="A160" s="28" t="s">
        <v>11</v>
      </c>
      <c r="B160" s="28" t="s">
        <v>292</v>
      </c>
      <c r="C160" s="28" t="str">
        <f>SUBSTITUTE(B160,".","")</f>
        <v>42220102</v>
      </c>
      <c r="D160" s="29" t="s">
        <v>277</v>
      </c>
      <c r="E160" s="30">
        <f>SUBTOTAL(9,E161:E163)</f>
        <v>0</v>
      </c>
      <c r="F160" s="31">
        <f t="shared" ref="F160:G160" si="185">SUBTOTAL(9,F161:F163)</f>
        <v>0</v>
      </c>
      <c r="G160" s="31">
        <f t="shared" si="185"/>
        <v>0</v>
      </c>
      <c r="H160" s="110" t="str">
        <f>IF($F160=0,"",G160/$F160)</f>
        <v/>
      </c>
      <c r="I160" s="31">
        <f>SUBTOTAL(9,I161:I163)</f>
        <v>0</v>
      </c>
      <c r="J160" s="110" t="str">
        <f>IF($F160=0,"",I160/$F160)</f>
        <v/>
      </c>
      <c r="K160" s="31">
        <f>SUBTOTAL(9,K161:K163)</f>
        <v>0</v>
      </c>
      <c r="L160" s="110" t="str">
        <f>IF($F160=0,"",K160/$F160)</f>
        <v/>
      </c>
      <c r="M160" s="101">
        <f t="shared" si="148"/>
        <v>0</v>
      </c>
      <c r="N160" s="31">
        <f t="shared" ref="N160:P160" si="186">SUBTOTAL(9,N161:N163)</f>
        <v>0</v>
      </c>
      <c r="O160" s="110" t="str">
        <f t="shared" si="149"/>
        <v/>
      </c>
      <c r="P160" s="31">
        <f t="shared" si="186"/>
        <v>0</v>
      </c>
      <c r="Q160" s="110" t="str">
        <f t="shared" si="149"/>
        <v/>
      </c>
      <c r="R160" s="31">
        <f t="shared" si="150"/>
        <v>0</v>
      </c>
      <c r="S160" s="31">
        <f t="shared" si="151"/>
        <v>0</v>
      </c>
    </row>
    <row r="161" spans="1:19" outlineLevel="4" x14ac:dyDescent="0.2">
      <c r="A161" s="32" t="s">
        <v>11</v>
      </c>
      <c r="B161" s="32" t="s">
        <v>293</v>
      </c>
      <c r="C161" s="32" t="str">
        <f>SUBSTITUTE(B161,".","")</f>
        <v>42220102002</v>
      </c>
      <c r="D161" s="33" t="s">
        <v>294</v>
      </c>
      <c r="E161" s="34">
        <f>SUBTOTAL(9,E162:E163)</f>
        <v>0</v>
      </c>
      <c r="F161" s="35">
        <f t="shared" ref="F161:G161" si="187">SUBTOTAL(9,F162:F163)</f>
        <v>0</v>
      </c>
      <c r="G161" s="35">
        <f t="shared" si="187"/>
        <v>0</v>
      </c>
      <c r="H161" s="111" t="str">
        <f>IF($F161=0,"",G161/$F161)</f>
        <v/>
      </c>
      <c r="I161" s="35">
        <f>SUBTOTAL(9,I162:I163)</f>
        <v>0</v>
      </c>
      <c r="J161" s="111" t="str">
        <f>IF($F161=0,"",I161/$F161)</f>
        <v/>
      </c>
      <c r="K161" s="35">
        <f>SUBTOTAL(9,K162:K163)</f>
        <v>0</v>
      </c>
      <c r="L161" s="111" t="str">
        <f>IF($F161=0,"",K161/$F161)</f>
        <v/>
      </c>
      <c r="M161" s="102">
        <f t="shared" si="148"/>
        <v>0</v>
      </c>
      <c r="N161" s="35">
        <f t="shared" ref="N161:P161" si="188">SUBTOTAL(9,N162:N163)</f>
        <v>0</v>
      </c>
      <c r="O161" s="111" t="str">
        <f t="shared" si="149"/>
        <v/>
      </c>
      <c r="P161" s="35">
        <f t="shared" si="188"/>
        <v>0</v>
      </c>
      <c r="Q161" s="111" t="str">
        <f t="shared" si="149"/>
        <v/>
      </c>
      <c r="R161" s="35">
        <f t="shared" si="150"/>
        <v>0</v>
      </c>
      <c r="S161" s="35">
        <f t="shared" si="151"/>
        <v>0</v>
      </c>
    </row>
    <row r="162" spans="1:19" outlineLevel="4" x14ac:dyDescent="0.2">
      <c r="A162" s="32" t="s">
        <v>11</v>
      </c>
      <c r="B162" s="32" t="s">
        <v>295</v>
      </c>
      <c r="C162" s="32" t="str">
        <f>SUBSTITUTE(B162,".","")</f>
        <v>4222010200202</v>
      </c>
      <c r="D162" s="40" t="s">
        <v>296</v>
      </c>
      <c r="E162" s="34">
        <f t="shared" ref="E162" si="189">SUBTOTAL(9,E163:E163)</f>
        <v>0</v>
      </c>
      <c r="F162" s="35">
        <f t="shared" ref="F162" si="190">SUBTOTAL(9,F163:F163)</f>
        <v>0</v>
      </c>
      <c r="G162" s="35">
        <f>SUBTOTAL(9,G163:G163)</f>
        <v>0</v>
      </c>
      <c r="H162" s="111" t="str">
        <f>IF($F162=0,"",G162/$F162)</f>
        <v/>
      </c>
      <c r="I162" s="35">
        <f t="shared" ref="I162:K162" si="191">SUBTOTAL(9,I163:I163)</f>
        <v>0</v>
      </c>
      <c r="J162" s="111" t="str">
        <f>IF($F162=0,"",I162/$F162)</f>
        <v/>
      </c>
      <c r="K162" s="35">
        <f t="shared" si="191"/>
        <v>0</v>
      </c>
      <c r="L162" s="111" t="str">
        <f>IF($F162=0,"",K162/$F162)</f>
        <v/>
      </c>
      <c r="M162" s="102">
        <f t="shared" si="148"/>
        <v>0</v>
      </c>
      <c r="N162" s="35">
        <f>SUBTOTAL(9,N163:N163)</f>
        <v>0</v>
      </c>
      <c r="O162" s="111" t="str">
        <f t="shared" si="149"/>
        <v/>
      </c>
      <c r="P162" s="35">
        <f>SUBTOTAL(9,P163:P163)</f>
        <v>0</v>
      </c>
      <c r="Q162" s="111" t="str">
        <f t="shared" si="149"/>
        <v/>
      </c>
      <c r="R162" s="35">
        <f t="shared" si="150"/>
        <v>0</v>
      </c>
      <c r="S162" s="35">
        <f t="shared" si="151"/>
        <v>0</v>
      </c>
    </row>
    <row r="163" spans="1:19" outlineLevel="4" x14ac:dyDescent="0.2">
      <c r="A163" s="36" t="s">
        <v>24</v>
      </c>
      <c r="B163" s="36" t="s">
        <v>297</v>
      </c>
      <c r="C163" s="36" t="str">
        <f>SUBSTITUTE(B163,".","")</f>
        <v>422201020020203</v>
      </c>
      <c r="D163" s="37" t="s">
        <v>298</v>
      </c>
      <c r="E163" s="38">
        <v>0</v>
      </c>
      <c r="F163" s="39">
        <v>0</v>
      </c>
      <c r="G163" s="39">
        <v>0</v>
      </c>
      <c r="H163" s="112" t="str">
        <f>IF($F163=0,"",G163/$F163)</f>
        <v/>
      </c>
      <c r="I163" s="39">
        <v>0</v>
      </c>
      <c r="J163" s="112" t="str">
        <f>IF($F163=0,"",I163/$F163)</f>
        <v/>
      </c>
      <c r="K163" s="39">
        <v>0</v>
      </c>
      <c r="L163" s="112" t="str">
        <f>IF($F163=0,"",K163/$F163)</f>
        <v/>
      </c>
      <c r="M163" s="103">
        <f t="shared" si="148"/>
        <v>0</v>
      </c>
      <c r="N163" s="39">
        <v>0</v>
      </c>
      <c r="O163" s="112" t="str">
        <f t="shared" si="149"/>
        <v/>
      </c>
      <c r="P163" s="39">
        <v>0</v>
      </c>
      <c r="Q163" s="112" t="str">
        <f t="shared" si="149"/>
        <v/>
      </c>
      <c r="R163" s="39">
        <f t="shared" si="150"/>
        <v>0</v>
      </c>
      <c r="S163" s="39">
        <f t="shared" si="151"/>
        <v>0</v>
      </c>
    </row>
    <row r="164" spans="1:19" outlineLevel="3" x14ac:dyDescent="0.2">
      <c r="A164" s="24" t="s">
        <v>11</v>
      </c>
      <c r="B164" s="24" t="s">
        <v>299</v>
      </c>
      <c r="C164" s="24" t="str">
        <f t="shared" si="147"/>
        <v>422202</v>
      </c>
      <c r="D164" s="25" t="s">
        <v>275</v>
      </c>
      <c r="E164" s="26">
        <f>SUBTOTAL(9,E165:E172)</f>
        <v>289554700000</v>
      </c>
      <c r="F164" s="27">
        <f t="shared" ref="F164:G164" si="192">SUBTOTAL(9,F165:F172)</f>
        <v>249064082010</v>
      </c>
      <c r="G164" s="27">
        <f t="shared" si="192"/>
        <v>249064082010</v>
      </c>
      <c r="H164" s="109">
        <f t="shared" si="152"/>
        <v>1</v>
      </c>
      <c r="I164" s="27">
        <f>SUBTOTAL(9,I165:I172)</f>
        <v>249064082010</v>
      </c>
      <c r="J164" s="109">
        <f t="shared" si="153"/>
        <v>1</v>
      </c>
      <c r="K164" s="27">
        <f>SUBTOTAL(9,K165:K172)</f>
        <v>0</v>
      </c>
      <c r="L164" s="109">
        <f t="shared" si="154"/>
        <v>0</v>
      </c>
      <c r="M164" s="100">
        <f t="shared" si="148"/>
        <v>0</v>
      </c>
      <c r="N164" s="27">
        <f t="shared" ref="N164:P164" si="193">SUBTOTAL(9,N165:N172)</f>
        <v>247559980721</v>
      </c>
      <c r="O164" s="109">
        <f t="shared" si="149"/>
        <v>0.99396098675946531</v>
      </c>
      <c r="P164" s="27">
        <f t="shared" si="193"/>
        <v>235937064037</v>
      </c>
      <c r="Q164" s="109">
        <f t="shared" si="149"/>
        <v>0.94729461644143076</v>
      </c>
      <c r="R164" s="27">
        <f t="shared" si="150"/>
        <v>-1504101289</v>
      </c>
      <c r="S164" s="27">
        <f t="shared" si="151"/>
        <v>-13127017973</v>
      </c>
    </row>
    <row r="165" spans="1:19" outlineLevel="3" x14ac:dyDescent="0.2">
      <c r="A165" s="28" t="s">
        <v>11</v>
      </c>
      <c r="B165" s="28" t="s">
        <v>300</v>
      </c>
      <c r="C165" s="28" t="str">
        <f t="shared" si="147"/>
        <v>42220201</v>
      </c>
      <c r="D165" s="29" t="s">
        <v>283</v>
      </c>
      <c r="E165" s="30">
        <f t="shared" ref="E165" si="194">SUBTOTAL(9,E166:E167)</f>
        <v>31308750000</v>
      </c>
      <c r="F165" s="31">
        <f t="shared" ref="F165" si="195">SUBTOTAL(9,F166:F167)</f>
        <v>0</v>
      </c>
      <c r="G165" s="31">
        <f>SUBTOTAL(9,G166:G167)</f>
        <v>0</v>
      </c>
      <c r="H165" s="110" t="str">
        <f t="shared" si="152"/>
        <v/>
      </c>
      <c r="I165" s="31">
        <f t="shared" ref="I165:K165" si="196">SUBTOTAL(9,I166:I167)</f>
        <v>0</v>
      </c>
      <c r="J165" s="110" t="str">
        <f t="shared" si="153"/>
        <v/>
      </c>
      <c r="K165" s="31">
        <f t="shared" si="196"/>
        <v>0</v>
      </c>
      <c r="L165" s="110" t="str">
        <f t="shared" si="154"/>
        <v/>
      </c>
      <c r="M165" s="101">
        <f t="shared" si="148"/>
        <v>0</v>
      </c>
      <c r="N165" s="31">
        <f>SUBTOTAL(9,N166:N167)</f>
        <v>0</v>
      </c>
      <c r="O165" s="110" t="str">
        <f t="shared" si="149"/>
        <v/>
      </c>
      <c r="P165" s="31">
        <f>SUBTOTAL(9,P166:P167)</f>
        <v>0</v>
      </c>
      <c r="Q165" s="110" t="str">
        <f t="shared" si="149"/>
        <v/>
      </c>
      <c r="R165" s="31">
        <f t="shared" si="150"/>
        <v>0</v>
      </c>
      <c r="S165" s="31">
        <f t="shared" si="151"/>
        <v>0</v>
      </c>
    </row>
    <row r="166" spans="1:19" outlineLevel="3" x14ac:dyDescent="0.2">
      <c r="A166" s="32" t="s">
        <v>11</v>
      </c>
      <c r="B166" s="32" t="s">
        <v>301</v>
      </c>
      <c r="C166" s="32" t="str">
        <f t="shared" si="147"/>
        <v>42220201001</v>
      </c>
      <c r="D166" s="33" t="s">
        <v>285</v>
      </c>
      <c r="E166" s="34">
        <f t="shared" ref="E166" si="197">SUBTOTAL(9,E167)</f>
        <v>31308750000</v>
      </c>
      <c r="F166" s="35">
        <f t="shared" ref="F166" si="198">SUBTOTAL(9,F167)</f>
        <v>0</v>
      </c>
      <c r="G166" s="35">
        <f>SUBTOTAL(9,G167)</f>
        <v>0</v>
      </c>
      <c r="H166" s="111" t="str">
        <f t="shared" si="152"/>
        <v/>
      </c>
      <c r="I166" s="35">
        <f t="shared" ref="I166:K166" si="199">SUBTOTAL(9,I167)</f>
        <v>0</v>
      </c>
      <c r="J166" s="111" t="str">
        <f t="shared" si="153"/>
        <v/>
      </c>
      <c r="K166" s="35">
        <f t="shared" si="199"/>
        <v>0</v>
      </c>
      <c r="L166" s="111" t="str">
        <f t="shared" si="154"/>
        <v/>
      </c>
      <c r="M166" s="102">
        <f t="shared" si="148"/>
        <v>0</v>
      </c>
      <c r="N166" s="35">
        <f>SUBTOTAL(9,N167)</f>
        <v>0</v>
      </c>
      <c r="O166" s="111" t="str">
        <f t="shared" si="149"/>
        <v/>
      </c>
      <c r="P166" s="35">
        <f>SUBTOTAL(9,P167)</f>
        <v>0</v>
      </c>
      <c r="Q166" s="111" t="str">
        <f t="shared" si="149"/>
        <v/>
      </c>
      <c r="R166" s="35">
        <f t="shared" si="150"/>
        <v>0</v>
      </c>
      <c r="S166" s="35">
        <f t="shared" si="151"/>
        <v>0</v>
      </c>
    </row>
    <row r="167" spans="1:19" outlineLevel="3" x14ac:dyDescent="0.2">
      <c r="A167" s="32" t="s">
        <v>24</v>
      </c>
      <c r="B167" s="32" t="s">
        <v>302</v>
      </c>
      <c r="C167" s="32" t="str">
        <f t="shared" si="147"/>
        <v>4222020100106</v>
      </c>
      <c r="D167" s="40" t="s">
        <v>303</v>
      </c>
      <c r="E167" s="34">
        <v>31308750000</v>
      </c>
      <c r="F167" s="35">
        <v>0</v>
      </c>
      <c r="G167" s="35">
        <v>0</v>
      </c>
      <c r="H167" s="111" t="str">
        <f t="shared" si="152"/>
        <v/>
      </c>
      <c r="I167" s="35">
        <v>0</v>
      </c>
      <c r="J167" s="111" t="str">
        <f t="shared" si="153"/>
        <v/>
      </c>
      <c r="K167" s="35">
        <v>0</v>
      </c>
      <c r="L167" s="111" t="str">
        <f t="shared" si="154"/>
        <v/>
      </c>
      <c r="M167" s="102">
        <f t="shared" si="148"/>
        <v>0</v>
      </c>
      <c r="N167" s="35">
        <v>0</v>
      </c>
      <c r="O167" s="111" t="str">
        <f t="shared" si="149"/>
        <v/>
      </c>
      <c r="P167" s="35">
        <v>0</v>
      </c>
      <c r="Q167" s="111" t="str">
        <f t="shared" si="149"/>
        <v/>
      </c>
      <c r="R167" s="35">
        <f t="shared" si="150"/>
        <v>0</v>
      </c>
      <c r="S167" s="35">
        <f t="shared" si="151"/>
        <v>0</v>
      </c>
    </row>
    <row r="168" spans="1:19" outlineLevel="4" x14ac:dyDescent="0.2">
      <c r="A168" s="28" t="s">
        <v>11</v>
      </c>
      <c r="B168" s="28" t="s">
        <v>304</v>
      </c>
      <c r="C168" s="28" t="str">
        <f t="shared" si="147"/>
        <v>42220202</v>
      </c>
      <c r="D168" s="29" t="s">
        <v>277</v>
      </c>
      <c r="E168" s="30">
        <f t="shared" ref="E168" si="200">SUBTOTAL(9,E169:E172)</f>
        <v>258245950000</v>
      </c>
      <c r="F168" s="31">
        <f t="shared" ref="F168" si="201">SUBTOTAL(9,F169:F172)</f>
        <v>249064082010</v>
      </c>
      <c r="G168" s="31">
        <f>SUBTOTAL(9,G169:G172)</f>
        <v>249064082010</v>
      </c>
      <c r="H168" s="110">
        <f t="shared" si="152"/>
        <v>1</v>
      </c>
      <c r="I168" s="31">
        <f t="shared" ref="I168:K168" si="202">SUBTOTAL(9,I169:I172)</f>
        <v>249064082010</v>
      </c>
      <c r="J168" s="110">
        <f t="shared" si="153"/>
        <v>1</v>
      </c>
      <c r="K168" s="31">
        <f t="shared" si="202"/>
        <v>0</v>
      </c>
      <c r="L168" s="110">
        <f t="shared" si="154"/>
        <v>0</v>
      </c>
      <c r="M168" s="101">
        <f t="shared" si="148"/>
        <v>0</v>
      </c>
      <c r="N168" s="31">
        <f>SUBTOTAL(9,N169:N172)</f>
        <v>247559980721</v>
      </c>
      <c r="O168" s="110">
        <f t="shared" si="149"/>
        <v>0.99396098675946531</v>
      </c>
      <c r="P168" s="31">
        <f>SUBTOTAL(9,P169:P172)</f>
        <v>235937064037</v>
      </c>
      <c r="Q168" s="110">
        <f t="shared" si="149"/>
        <v>0.94729461644143076</v>
      </c>
      <c r="R168" s="31">
        <f t="shared" si="150"/>
        <v>-1504101289</v>
      </c>
      <c r="S168" s="31">
        <f t="shared" si="151"/>
        <v>-13127017973</v>
      </c>
    </row>
    <row r="169" spans="1:19" outlineLevel="4" x14ac:dyDescent="0.2">
      <c r="A169" s="32" t="s">
        <v>11</v>
      </c>
      <c r="B169" s="32" t="s">
        <v>305</v>
      </c>
      <c r="C169" s="32" t="str">
        <f t="shared" si="147"/>
        <v>42220202002</v>
      </c>
      <c r="D169" s="33" t="s">
        <v>294</v>
      </c>
      <c r="E169" s="34">
        <f t="shared" ref="E169" si="203">SUBTOTAL(9,E170:E172)</f>
        <v>258245950000</v>
      </c>
      <c r="F169" s="35">
        <f t="shared" ref="F169" si="204">SUBTOTAL(9,F170:F172)</f>
        <v>249064082010</v>
      </c>
      <c r="G169" s="35">
        <f>SUBTOTAL(9,G170:G172)</f>
        <v>249064082010</v>
      </c>
      <c r="H169" s="111">
        <f t="shared" si="152"/>
        <v>1</v>
      </c>
      <c r="I169" s="35">
        <f t="shared" ref="I169:K169" si="205">SUBTOTAL(9,I170:I172)</f>
        <v>249064082010</v>
      </c>
      <c r="J169" s="111">
        <f t="shared" si="153"/>
        <v>1</v>
      </c>
      <c r="K169" s="35">
        <f t="shared" si="205"/>
        <v>0</v>
      </c>
      <c r="L169" s="111">
        <f t="shared" si="154"/>
        <v>0</v>
      </c>
      <c r="M169" s="102">
        <f t="shared" si="148"/>
        <v>0</v>
      </c>
      <c r="N169" s="35">
        <f>SUBTOTAL(9,N170:N172)</f>
        <v>247559980721</v>
      </c>
      <c r="O169" s="111">
        <f t="shared" si="149"/>
        <v>0.99396098675946531</v>
      </c>
      <c r="P169" s="35">
        <f>SUBTOTAL(9,P170:P172)</f>
        <v>235937064037</v>
      </c>
      <c r="Q169" s="111">
        <f t="shared" si="149"/>
        <v>0.94729461644143076</v>
      </c>
      <c r="R169" s="35">
        <f t="shared" si="150"/>
        <v>-1504101289</v>
      </c>
      <c r="S169" s="35">
        <f t="shared" si="151"/>
        <v>-13127017973</v>
      </c>
    </row>
    <row r="170" spans="1:19" outlineLevel="4" x14ac:dyDescent="0.2">
      <c r="A170" s="32" t="s">
        <v>11</v>
      </c>
      <c r="B170" s="32" t="s">
        <v>306</v>
      </c>
      <c r="C170" s="32" t="str">
        <f t="shared" si="147"/>
        <v>4222020200202</v>
      </c>
      <c r="D170" s="40" t="s">
        <v>296</v>
      </c>
      <c r="E170" s="34">
        <f t="shared" ref="E170" si="206">SUBTOTAL(9,E171:E171)</f>
        <v>174613358000</v>
      </c>
      <c r="F170" s="35">
        <f t="shared" ref="F170" si="207">SUBTOTAL(9,F171:F171)</f>
        <v>161642046081</v>
      </c>
      <c r="G170" s="35">
        <f>SUBTOTAL(9,G171:G171)</f>
        <v>161642046081</v>
      </c>
      <c r="H170" s="111">
        <f t="shared" si="152"/>
        <v>1</v>
      </c>
      <c r="I170" s="35">
        <f t="shared" ref="I170:K170" si="208">SUBTOTAL(9,I171:I171)</f>
        <v>161642046081</v>
      </c>
      <c r="J170" s="111">
        <f t="shared" si="153"/>
        <v>1</v>
      </c>
      <c r="K170" s="35">
        <f t="shared" si="208"/>
        <v>0</v>
      </c>
      <c r="L170" s="111">
        <f t="shared" si="154"/>
        <v>0</v>
      </c>
      <c r="M170" s="102">
        <f t="shared" si="148"/>
        <v>0</v>
      </c>
      <c r="N170" s="35">
        <f>SUBTOTAL(9,N171:N171)</f>
        <v>160335255681</v>
      </c>
      <c r="O170" s="111">
        <f t="shared" si="149"/>
        <v>0.99191552920986192</v>
      </c>
      <c r="P170" s="35">
        <f>SUBTOTAL(9,P171:P171)</f>
        <v>156796743681</v>
      </c>
      <c r="Q170" s="111">
        <f t="shared" si="149"/>
        <v>0.97002449228109877</v>
      </c>
      <c r="R170" s="35">
        <f t="shared" si="150"/>
        <v>-1306790400</v>
      </c>
      <c r="S170" s="35">
        <f t="shared" si="151"/>
        <v>-4845302400</v>
      </c>
    </row>
    <row r="171" spans="1:19" outlineLevel="4" x14ac:dyDescent="0.2">
      <c r="A171" s="36" t="s">
        <v>24</v>
      </c>
      <c r="B171" s="36" t="s">
        <v>307</v>
      </c>
      <c r="C171" s="36" t="str">
        <f t="shared" si="147"/>
        <v>422202020020203</v>
      </c>
      <c r="D171" s="37" t="s">
        <v>298</v>
      </c>
      <c r="E171" s="38">
        <v>174613358000</v>
      </c>
      <c r="F171" s="39">
        <v>161642046081</v>
      </c>
      <c r="G171" s="39">
        <v>161642046081</v>
      </c>
      <c r="H171" s="112">
        <f t="shared" si="152"/>
        <v>1</v>
      </c>
      <c r="I171" s="39">
        <v>161642046081</v>
      </c>
      <c r="J171" s="112">
        <f t="shared" si="153"/>
        <v>1</v>
      </c>
      <c r="K171" s="39">
        <v>0</v>
      </c>
      <c r="L171" s="112">
        <f t="shared" si="154"/>
        <v>0</v>
      </c>
      <c r="M171" s="103">
        <f t="shared" si="148"/>
        <v>0</v>
      </c>
      <c r="N171" s="39">
        <v>160335255681</v>
      </c>
      <c r="O171" s="112">
        <f t="shared" si="149"/>
        <v>0.99191552920986192</v>
      </c>
      <c r="P171" s="39">
        <v>156796743681</v>
      </c>
      <c r="Q171" s="112">
        <f t="shared" si="149"/>
        <v>0.97002449228109877</v>
      </c>
      <c r="R171" s="39">
        <f t="shared" si="150"/>
        <v>-1306790400</v>
      </c>
      <c r="S171" s="39">
        <f t="shared" si="151"/>
        <v>-4845302400</v>
      </c>
    </row>
    <row r="172" spans="1:19" outlineLevel="4" x14ac:dyDescent="0.2">
      <c r="A172" s="36" t="s">
        <v>24</v>
      </c>
      <c r="B172" s="36" t="s">
        <v>308</v>
      </c>
      <c r="C172" s="36" t="str">
        <f t="shared" si="147"/>
        <v>4222020200203</v>
      </c>
      <c r="D172" s="37" t="s">
        <v>309</v>
      </c>
      <c r="E172" s="38">
        <v>83632592000</v>
      </c>
      <c r="F172" s="39">
        <v>87422035929</v>
      </c>
      <c r="G172" s="39">
        <v>87422035929</v>
      </c>
      <c r="H172" s="112">
        <f t="shared" si="152"/>
        <v>1</v>
      </c>
      <c r="I172" s="39">
        <v>87422035929</v>
      </c>
      <c r="J172" s="112">
        <f t="shared" si="153"/>
        <v>1</v>
      </c>
      <c r="K172" s="39">
        <v>0</v>
      </c>
      <c r="L172" s="112">
        <f t="shared" si="154"/>
        <v>0</v>
      </c>
      <c r="M172" s="103">
        <f t="shared" si="148"/>
        <v>0</v>
      </c>
      <c r="N172" s="39">
        <v>87224725040</v>
      </c>
      <c r="O172" s="112">
        <f t="shared" si="149"/>
        <v>0.99774300739049082</v>
      </c>
      <c r="P172" s="39">
        <v>79140320356</v>
      </c>
      <c r="Q172" s="112">
        <f t="shared" si="149"/>
        <v>0.90526741358750773</v>
      </c>
      <c r="R172" s="39">
        <f t="shared" si="150"/>
        <v>-197310889</v>
      </c>
      <c r="S172" s="39">
        <f t="shared" si="151"/>
        <v>-8281715573</v>
      </c>
    </row>
    <row r="173" spans="1:19" outlineLevel="3" x14ac:dyDescent="0.2">
      <c r="A173" s="24" t="s">
        <v>11</v>
      </c>
      <c r="B173" s="24" t="s">
        <v>310</v>
      </c>
      <c r="C173" s="24" t="str">
        <f t="shared" si="147"/>
        <v>422203</v>
      </c>
      <c r="D173" s="25" t="s">
        <v>281</v>
      </c>
      <c r="E173" s="26">
        <f t="shared" ref="E173" si="209">SUBTOTAL(9,E174:E179)</f>
        <v>1945490000</v>
      </c>
      <c r="F173" s="27">
        <f t="shared" ref="F173" si="210">SUBTOTAL(9,F174:F179)</f>
        <v>1245314913</v>
      </c>
      <c r="G173" s="27">
        <f>SUBTOTAL(9,G174:G179)</f>
        <v>1241080000</v>
      </c>
      <c r="H173" s="109">
        <f t="shared" si="152"/>
        <v>0.99659932362827164</v>
      </c>
      <c r="I173" s="27">
        <f t="shared" ref="I173:K173" si="211">SUBTOTAL(9,I174:I179)</f>
        <v>1241080000</v>
      </c>
      <c r="J173" s="109">
        <f t="shared" si="153"/>
        <v>0.99659932362827164</v>
      </c>
      <c r="K173" s="27">
        <f t="shared" si="211"/>
        <v>0</v>
      </c>
      <c r="L173" s="109">
        <f t="shared" si="154"/>
        <v>0</v>
      </c>
      <c r="M173" s="100">
        <f t="shared" si="148"/>
        <v>4234913</v>
      </c>
      <c r="N173" s="27">
        <f>SUBTOTAL(9,N174:N179)</f>
        <v>744940000</v>
      </c>
      <c r="O173" s="109">
        <f t="shared" si="149"/>
        <v>0.59819407301998639</v>
      </c>
      <c r="P173" s="27">
        <f>SUBTOTAL(9,P174:P179)</f>
        <v>112455000</v>
      </c>
      <c r="Q173" s="109">
        <f t="shared" si="149"/>
        <v>9.0302459904774299E-2</v>
      </c>
      <c r="R173" s="27">
        <f t="shared" si="150"/>
        <v>-496140000</v>
      </c>
      <c r="S173" s="27">
        <f t="shared" si="151"/>
        <v>-1128625000</v>
      </c>
    </row>
    <row r="174" spans="1:19" outlineLevel="3" x14ac:dyDescent="0.2">
      <c r="A174" s="28" t="s">
        <v>11</v>
      </c>
      <c r="B174" s="28" t="s">
        <v>311</v>
      </c>
      <c r="C174" s="28" t="str">
        <f t="shared" si="147"/>
        <v>42220301</v>
      </c>
      <c r="D174" s="29" t="s">
        <v>283</v>
      </c>
      <c r="E174" s="30">
        <f t="shared" ref="E174" si="212">SUBTOTAL(9,E175:E176)</f>
        <v>1849100000</v>
      </c>
      <c r="F174" s="31">
        <f t="shared" ref="F174" si="213">SUBTOTAL(9,F175:F176)</f>
        <v>1187480913</v>
      </c>
      <c r="G174" s="31">
        <f>SUBTOTAL(9,G175:G176)</f>
        <v>1183246000</v>
      </c>
      <c r="H174" s="110">
        <f t="shared" si="152"/>
        <v>0.99643370015160826</v>
      </c>
      <c r="I174" s="31">
        <f t="shared" ref="I174:K174" si="214">SUBTOTAL(9,I175:I176)</f>
        <v>1183246000</v>
      </c>
      <c r="J174" s="110">
        <f t="shared" si="153"/>
        <v>0.99643370015160826</v>
      </c>
      <c r="K174" s="31">
        <f t="shared" si="214"/>
        <v>0</v>
      </c>
      <c r="L174" s="110">
        <f t="shared" si="154"/>
        <v>0</v>
      </c>
      <c r="M174" s="101">
        <f t="shared" si="148"/>
        <v>4234913</v>
      </c>
      <c r="N174" s="31">
        <f>SUBTOTAL(9,N175:N176)</f>
        <v>687106000</v>
      </c>
      <c r="O174" s="110">
        <f t="shared" si="149"/>
        <v>0.57862487933732376</v>
      </c>
      <c r="P174" s="31">
        <f>SUBTOTAL(9,P175:P176)</f>
        <v>54621000</v>
      </c>
      <c r="Q174" s="110">
        <f t="shared" si="149"/>
        <v>4.5997370906794524E-2</v>
      </c>
      <c r="R174" s="31">
        <f t="shared" si="150"/>
        <v>-496140000</v>
      </c>
      <c r="S174" s="31">
        <f t="shared" si="151"/>
        <v>-1128625000</v>
      </c>
    </row>
    <row r="175" spans="1:19" outlineLevel="3" x14ac:dyDescent="0.2">
      <c r="A175" s="32" t="s">
        <v>11</v>
      </c>
      <c r="B175" s="32" t="s">
        <v>312</v>
      </c>
      <c r="C175" s="32" t="str">
        <f t="shared" si="147"/>
        <v>42220301001</v>
      </c>
      <c r="D175" s="33" t="s">
        <v>285</v>
      </c>
      <c r="E175" s="34">
        <f t="shared" ref="E175" si="215">SUBTOTAL(9,E176)</f>
        <v>1849100000</v>
      </c>
      <c r="F175" s="35">
        <f t="shared" ref="F175" si="216">SUBTOTAL(9,F176)</f>
        <v>1187480913</v>
      </c>
      <c r="G175" s="35">
        <f>SUBTOTAL(9,G176)</f>
        <v>1183246000</v>
      </c>
      <c r="H175" s="111">
        <f t="shared" si="152"/>
        <v>0.99643370015160826</v>
      </c>
      <c r="I175" s="35">
        <f t="shared" ref="I175:K175" si="217">SUBTOTAL(9,I176)</f>
        <v>1183246000</v>
      </c>
      <c r="J175" s="111">
        <f t="shared" si="153"/>
        <v>0.99643370015160826</v>
      </c>
      <c r="K175" s="35">
        <f t="shared" si="217"/>
        <v>0</v>
      </c>
      <c r="L175" s="111">
        <f t="shared" si="154"/>
        <v>0</v>
      </c>
      <c r="M175" s="102">
        <f t="shared" si="148"/>
        <v>4234913</v>
      </c>
      <c r="N175" s="35">
        <f>SUBTOTAL(9,N176)</f>
        <v>687106000</v>
      </c>
      <c r="O175" s="111">
        <f t="shared" si="149"/>
        <v>0.57862487933732376</v>
      </c>
      <c r="P175" s="35">
        <f>SUBTOTAL(9,P176)</f>
        <v>54621000</v>
      </c>
      <c r="Q175" s="111">
        <f t="shared" si="149"/>
        <v>4.5997370906794524E-2</v>
      </c>
      <c r="R175" s="35">
        <f t="shared" si="150"/>
        <v>-496140000</v>
      </c>
      <c r="S175" s="35">
        <f t="shared" si="151"/>
        <v>-1128625000</v>
      </c>
    </row>
    <row r="176" spans="1:19" outlineLevel="3" x14ac:dyDescent="0.2">
      <c r="A176" s="32" t="s">
        <v>24</v>
      </c>
      <c r="B176" s="32" t="s">
        <v>313</v>
      </c>
      <c r="C176" s="32" t="str">
        <f t="shared" si="147"/>
        <v>4222030100104</v>
      </c>
      <c r="D176" s="40" t="s">
        <v>303</v>
      </c>
      <c r="E176" s="34">
        <v>1849100000</v>
      </c>
      <c r="F176" s="35">
        <v>1187480913</v>
      </c>
      <c r="G176" s="35">
        <v>1183246000</v>
      </c>
      <c r="H176" s="111">
        <f t="shared" si="152"/>
        <v>0.99643370015160826</v>
      </c>
      <c r="I176" s="35">
        <v>1183246000</v>
      </c>
      <c r="J176" s="111">
        <f t="shared" si="153"/>
        <v>0.99643370015160826</v>
      </c>
      <c r="K176" s="35">
        <v>0</v>
      </c>
      <c r="L176" s="111">
        <f t="shared" si="154"/>
        <v>0</v>
      </c>
      <c r="M176" s="102">
        <f t="shared" si="148"/>
        <v>4234913</v>
      </c>
      <c r="N176" s="35">
        <v>687106000</v>
      </c>
      <c r="O176" s="111">
        <f t="shared" si="149"/>
        <v>0.57862487933732376</v>
      </c>
      <c r="P176" s="35">
        <v>54621000</v>
      </c>
      <c r="Q176" s="111">
        <f t="shared" si="149"/>
        <v>4.5997370906794524E-2</v>
      </c>
      <c r="R176" s="35">
        <f t="shared" si="150"/>
        <v>-496140000</v>
      </c>
      <c r="S176" s="35">
        <f t="shared" si="151"/>
        <v>-1128625000</v>
      </c>
    </row>
    <row r="177" spans="1:19" outlineLevel="4" x14ac:dyDescent="0.2">
      <c r="A177" s="28" t="s">
        <v>11</v>
      </c>
      <c r="B177" s="28" t="s">
        <v>314</v>
      </c>
      <c r="C177" s="28" t="str">
        <f t="shared" si="147"/>
        <v>42220302</v>
      </c>
      <c r="D177" s="29" t="s">
        <v>277</v>
      </c>
      <c r="E177" s="30">
        <f t="shared" ref="E177" si="218">SUBTOTAL(9,E178:E179)</f>
        <v>96390000</v>
      </c>
      <c r="F177" s="31">
        <f t="shared" ref="F177" si="219">SUBTOTAL(9,F178:F179)</f>
        <v>57834000</v>
      </c>
      <c r="G177" s="31">
        <f>SUBTOTAL(9,G178:G179)</f>
        <v>57834000</v>
      </c>
      <c r="H177" s="110">
        <f t="shared" si="152"/>
        <v>1</v>
      </c>
      <c r="I177" s="31">
        <f t="shared" ref="I177:K177" si="220">SUBTOTAL(9,I178:I179)</f>
        <v>57834000</v>
      </c>
      <c r="J177" s="110">
        <f t="shared" si="153"/>
        <v>1</v>
      </c>
      <c r="K177" s="31">
        <f t="shared" si="220"/>
        <v>0</v>
      </c>
      <c r="L177" s="110">
        <f t="shared" si="154"/>
        <v>0</v>
      </c>
      <c r="M177" s="101">
        <f t="shared" si="148"/>
        <v>0</v>
      </c>
      <c r="N177" s="31">
        <f>SUBTOTAL(9,N178:N179)</f>
        <v>57834000</v>
      </c>
      <c r="O177" s="110">
        <f t="shared" si="149"/>
        <v>1</v>
      </c>
      <c r="P177" s="31">
        <f>SUBTOTAL(9,P178:P179)</f>
        <v>57834000</v>
      </c>
      <c r="Q177" s="110">
        <f t="shared" si="149"/>
        <v>1</v>
      </c>
      <c r="R177" s="31">
        <f t="shared" si="150"/>
        <v>0</v>
      </c>
      <c r="S177" s="31">
        <f t="shared" si="151"/>
        <v>0</v>
      </c>
    </row>
    <row r="178" spans="1:19" outlineLevel="4" x14ac:dyDescent="0.2">
      <c r="A178" s="32" t="s">
        <v>11</v>
      </c>
      <c r="B178" s="32" t="s">
        <v>315</v>
      </c>
      <c r="C178" s="32" t="str">
        <f t="shared" si="147"/>
        <v>42220302002</v>
      </c>
      <c r="D178" s="33" t="s">
        <v>294</v>
      </c>
      <c r="E178" s="34">
        <f t="shared" ref="E178" si="221">SUBTOTAL(9,E179)</f>
        <v>96390000</v>
      </c>
      <c r="F178" s="35">
        <f t="shared" ref="F178" si="222">SUBTOTAL(9,F179)</f>
        <v>57834000</v>
      </c>
      <c r="G178" s="35">
        <f>SUBTOTAL(9,G179)</f>
        <v>57834000</v>
      </c>
      <c r="H178" s="111">
        <f t="shared" si="152"/>
        <v>1</v>
      </c>
      <c r="I178" s="35">
        <f t="shared" ref="I178:K178" si="223">SUBTOTAL(9,I179)</f>
        <v>57834000</v>
      </c>
      <c r="J178" s="111">
        <f t="shared" si="153"/>
        <v>1</v>
      </c>
      <c r="K178" s="35">
        <f t="shared" si="223"/>
        <v>0</v>
      </c>
      <c r="L178" s="111">
        <f t="shared" si="154"/>
        <v>0</v>
      </c>
      <c r="M178" s="102">
        <f t="shared" si="148"/>
        <v>0</v>
      </c>
      <c r="N178" s="35">
        <f>SUBTOTAL(9,N179)</f>
        <v>57834000</v>
      </c>
      <c r="O178" s="111">
        <f t="shared" si="149"/>
        <v>1</v>
      </c>
      <c r="P178" s="35">
        <f>SUBTOTAL(9,P179)</f>
        <v>57834000</v>
      </c>
      <c r="Q178" s="111">
        <f t="shared" si="149"/>
        <v>1</v>
      </c>
      <c r="R178" s="35">
        <f t="shared" si="150"/>
        <v>0</v>
      </c>
      <c r="S178" s="35">
        <f t="shared" si="151"/>
        <v>0</v>
      </c>
    </row>
    <row r="179" spans="1:19" outlineLevel="4" x14ac:dyDescent="0.2">
      <c r="A179" s="36" t="s">
        <v>24</v>
      </c>
      <c r="B179" s="36" t="s">
        <v>316</v>
      </c>
      <c r="C179" s="36" t="str">
        <f t="shared" si="147"/>
        <v>4222030200202</v>
      </c>
      <c r="D179" s="37" t="s">
        <v>296</v>
      </c>
      <c r="E179" s="38">
        <v>96390000</v>
      </c>
      <c r="F179" s="39">
        <v>57834000</v>
      </c>
      <c r="G179" s="39">
        <v>57834000</v>
      </c>
      <c r="H179" s="112">
        <f t="shared" si="152"/>
        <v>1</v>
      </c>
      <c r="I179" s="39">
        <v>57834000</v>
      </c>
      <c r="J179" s="112">
        <f t="shared" si="153"/>
        <v>1</v>
      </c>
      <c r="K179" s="39">
        <v>0</v>
      </c>
      <c r="L179" s="112">
        <f t="shared" si="154"/>
        <v>0</v>
      </c>
      <c r="M179" s="103">
        <f t="shared" si="148"/>
        <v>0</v>
      </c>
      <c r="N179" s="39">
        <v>57834000</v>
      </c>
      <c r="O179" s="112">
        <f t="shared" si="149"/>
        <v>1</v>
      </c>
      <c r="P179" s="39">
        <v>57834000</v>
      </c>
      <c r="Q179" s="112">
        <f t="shared" si="149"/>
        <v>1</v>
      </c>
      <c r="R179" s="39">
        <f t="shared" si="150"/>
        <v>0</v>
      </c>
      <c r="S179" s="39">
        <f t="shared" si="151"/>
        <v>0</v>
      </c>
    </row>
    <row r="180" spans="1:19" outlineLevel="1" x14ac:dyDescent="0.2">
      <c r="A180" s="16" t="s">
        <v>11</v>
      </c>
      <c r="B180" s="16" t="s">
        <v>317</v>
      </c>
      <c r="C180" s="16" t="str">
        <f t="shared" si="147"/>
        <v>423</v>
      </c>
      <c r="D180" s="17" t="s">
        <v>318</v>
      </c>
      <c r="E180" s="18">
        <f t="shared" ref="E180" si="224">SUBTOTAL(9,E181:E213)</f>
        <v>1691560200000</v>
      </c>
      <c r="F180" s="19">
        <f t="shared" ref="F180" si="225">SUBTOTAL(9,F181:F213)</f>
        <v>1698386619618</v>
      </c>
      <c r="G180" s="19">
        <f>SUBTOTAL(9,G181:G213)</f>
        <v>1695018308272</v>
      </c>
      <c r="H180" s="107">
        <f t="shared" si="152"/>
        <v>0.99801675819445779</v>
      </c>
      <c r="I180" s="19">
        <f t="shared" ref="I180:K180" si="226">SUBTOTAL(9,I181:I213)</f>
        <v>984226799741</v>
      </c>
      <c r="J180" s="107">
        <f t="shared" si="153"/>
        <v>0.57950692049279784</v>
      </c>
      <c r="K180" s="19">
        <f t="shared" si="226"/>
        <v>710791508531</v>
      </c>
      <c r="L180" s="107">
        <f t="shared" si="154"/>
        <v>0.41850983770165989</v>
      </c>
      <c r="M180" s="98">
        <f t="shared" si="148"/>
        <v>3368311346</v>
      </c>
      <c r="N180" s="19">
        <f>SUBTOTAL(9,N181:N213)</f>
        <v>1597207076685</v>
      </c>
      <c r="O180" s="107">
        <f t="shared" si="149"/>
        <v>0.94042608334034261</v>
      </c>
      <c r="P180" s="19">
        <f>SUBTOTAL(9,P181:P213)</f>
        <v>509800451914</v>
      </c>
      <c r="Q180" s="107">
        <f t="shared" si="149"/>
        <v>0.30016749191574765</v>
      </c>
      <c r="R180" s="19">
        <f t="shared" si="150"/>
        <v>-97811231587</v>
      </c>
      <c r="S180" s="19">
        <f t="shared" si="151"/>
        <v>-474426347827</v>
      </c>
    </row>
    <row r="181" spans="1:19" outlineLevel="2" x14ac:dyDescent="0.2">
      <c r="A181" s="20" t="s">
        <v>11</v>
      </c>
      <c r="B181" s="20" t="s">
        <v>319</v>
      </c>
      <c r="C181" s="20" t="str">
        <f t="shared" si="147"/>
        <v>42301</v>
      </c>
      <c r="D181" s="21" t="s">
        <v>320</v>
      </c>
      <c r="E181" s="22">
        <f t="shared" ref="E181" si="227">SUBTOTAL(9,E182:E203)</f>
        <v>1643227200000</v>
      </c>
      <c r="F181" s="23">
        <f t="shared" ref="F181" si="228">SUBTOTAL(9,F182:F203)</f>
        <v>1691575619618</v>
      </c>
      <c r="G181" s="23">
        <f>SUBTOTAL(9,G182:G203)</f>
        <v>1690957308272</v>
      </c>
      <c r="H181" s="108">
        <f t="shared" si="152"/>
        <v>0.99963447608322731</v>
      </c>
      <c r="I181" s="23">
        <f t="shared" ref="I181:K181" si="229">SUBTOTAL(9,I182:I203)</f>
        <v>980165799741</v>
      </c>
      <c r="J181" s="108">
        <f t="shared" si="153"/>
        <v>0.57943954049322721</v>
      </c>
      <c r="K181" s="23">
        <f t="shared" si="229"/>
        <v>710791508531</v>
      </c>
      <c r="L181" s="108">
        <f t="shared" si="154"/>
        <v>0.4201949355900001</v>
      </c>
      <c r="M181" s="99">
        <f t="shared" si="148"/>
        <v>618311346</v>
      </c>
      <c r="N181" s="23">
        <f>SUBTOTAL(9,N182:N203)</f>
        <v>1597207076685</v>
      </c>
      <c r="O181" s="108">
        <f t="shared" si="149"/>
        <v>0.94421263711857539</v>
      </c>
      <c r="P181" s="23">
        <f>SUBTOTAL(9,P182:P203)</f>
        <v>509800451914</v>
      </c>
      <c r="Q181" s="108">
        <f t="shared" si="149"/>
        <v>0.30137609338985727</v>
      </c>
      <c r="R181" s="23">
        <f t="shared" si="150"/>
        <v>-93750231587</v>
      </c>
      <c r="S181" s="23">
        <f t="shared" si="151"/>
        <v>-470365347827</v>
      </c>
    </row>
    <row r="182" spans="1:19" outlineLevel="3" x14ac:dyDescent="0.2">
      <c r="A182" s="24" t="s">
        <v>11</v>
      </c>
      <c r="B182" s="24" t="s">
        <v>321</v>
      </c>
      <c r="C182" s="24" t="str">
        <f t="shared" si="147"/>
        <v>4230117</v>
      </c>
      <c r="D182" s="25" t="s">
        <v>322</v>
      </c>
      <c r="E182" s="26">
        <f t="shared" ref="E182" si="230">SUBTOTAL(9,E183:E203)</f>
        <v>1643227200000</v>
      </c>
      <c r="F182" s="27">
        <f t="shared" ref="F182" si="231">SUBTOTAL(9,F183:F203)</f>
        <v>1691575619618</v>
      </c>
      <c r="G182" s="27">
        <f>SUBTOTAL(9,G183:G203)</f>
        <v>1690957308272</v>
      </c>
      <c r="H182" s="109">
        <f t="shared" si="152"/>
        <v>0.99963447608322731</v>
      </c>
      <c r="I182" s="27">
        <f t="shared" ref="I182:K182" si="232">SUBTOTAL(9,I183:I203)</f>
        <v>980165799741</v>
      </c>
      <c r="J182" s="109">
        <f t="shared" si="153"/>
        <v>0.57943954049322721</v>
      </c>
      <c r="K182" s="27">
        <f t="shared" si="232"/>
        <v>710791508531</v>
      </c>
      <c r="L182" s="109">
        <f t="shared" si="154"/>
        <v>0.4201949355900001</v>
      </c>
      <c r="M182" s="100">
        <f t="shared" si="148"/>
        <v>618311346</v>
      </c>
      <c r="N182" s="27">
        <f>SUBTOTAL(9,N183:N203)</f>
        <v>1597207076685</v>
      </c>
      <c r="O182" s="109">
        <f t="shared" si="149"/>
        <v>0.94421263711857539</v>
      </c>
      <c r="P182" s="27">
        <f>SUBTOTAL(9,P183:P203)</f>
        <v>509800451914</v>
      </c>
      <c r="Q182" s="109">
        <f t="shared" si="149"/>
        <v>0.30137609338985727</v>
      </c>
      <c r="R182" s="27">
        <f t="shared" si="150"/>
        <v>-93750231587</v>
      </c>
      <c r="S182" s="27">
        <f t="shared" si="151"/>
        <v>-470365347827</v>
      </c>
    </row>
    <row r="183" spans="1:19" outlineLevel="4" x14ac:dyDescent="0.2">
      <c r="A183" s="28" t="s">
        <v>11</v>
      </c>
      <c r="B183" s="28" t="s">
        <v>323</v>
      </c>
      <c r="C183" s="28" t="str">
        <f t="shared" si="147"/>
        <v>423011732</v>
      </c>
      <c r="D183" s="29" t="s">
        <v>324</v>
      </c>
      <c r="E183" s="30">
        <f t="shared" ref="E183" si="233">SUBTOTAL(9,E184:E185)</f>
        <v>96296470000</v>
      </c>
      <c r="F183" s="31">
        <f t="shared" ref="F183" si="234">SUBTOTAL(9,F184:F185)</f>
        <v>87351430061</v>
      </c>
      <c r="G183" s="31">
        <f>SUBTOTAL(9,G184:G185)</f>
        <v>112784997912</v>
      </c>
      <c r="H183" s="110">
        <f t="shared" si="152"/>
        <v>1.2911637260344679</v>
      </c>
      <c r="I183" s="31">
        <f t="shared" ref="I183:K183" si="235">SUBTOTAL(9,I184:I185)</f>
        <v>58084013763</v>
      </c>
      <c r="J183" s="110">
        <f t="shared" si="153"/>
        <v>0.66494634057437041</v>
      </c>
      <c r="K183" s="31">
        <f t="shared" si="235"/>
        <v>54700984149</v>
      </c>
      <c r="L183" s="110">
        <f t="shared" si="154"/>
        <v>0.62621738546009764</v>
      </c>
      <c r="M183" s="101">
        <f t="shared" si="148"/>
        <v>-25433567851</v>
      </c>
      <c r="N183" s="31">
        <f>SUBTOTAL(9,N184:N185)</f>
        <v>64439573432</v>
      </c>
      <c r="O183" s="110">
        <f t="shared" si="149"/>
        <v>0.73770484795726876</v>
      </c>
      <c r="P183" s="31">
        <f>SUBTOTAL(9,P184:P185)</f>
        <v>11636506458</v>
      </c>
      <c r="Q183" s="110">
        <f t="shared" si="149"/>
        <v>0.133214836321213</v>
      </c>
      <c r="R183" s="31">
        <f t="shared" si="150"/>
        <v>-48345424480</v>
      </c>
      <c r="S183" s="31">
        <f t="shared" si="151"/>
        <v>-46447507305</v>
      </c>
    </row>
    <row r="184" spans="1:19" outlineLevel="5" x14ac:dyDescent="0.2">
      <c r="A184" s="32" t="s">
        <v>11</v>
      </c>
      <c r="B184" s="32" t="s">
        <v>325</v>
      </c>
      <c r="C184" s="32" t="str">
        <f t="shared" si="147"/>
        <v>42301173202</v>
      </c>
      <c r="D184" s="33" t="s">
        <v>326</v>
      </c>
      <c r="E184" s="34">
        <f t="shared" ref="E184" si="236">SUBTOTAL(9,E185:E185)</f>
        <v>96296470000</v>
      </c>
      <c r="F184" s="35">
        <f t="shared" ref="F184" si="237">SUBTOTAL(9,F185:F185)</f>
        <v>87351430061</v>
      </c>
      <c r="G184" s="35">
        <f>SUBTOTAL(9,G185:G185)</f>
        <v>112784997912</v>
      </c>
      <c r="H184" s="111">
        <f t="shared" si="152"/>
        <v>1.2911637260344679</v>
      </c>
      <c r="I184" s="35">
        <f t="shared" ref="I184:K184" si="238">SUBTOTAL(9,I185:I185)</f>
        <v>58084013763</v>
      </c>
      <c r="J184" s="111">
        <f t="shared" si="153"/>
        <v>0.66494634057437041</v>
      </c>
      <c r="K184" s="35">
        <f t="shared" si="238"/>
        <v>54700984149</v>
      </c>
      <c r="L184" s="111">
        <f t="shared" si="154"/>
        <v>0.62621738546009764</v>
      </c>
      <c r="M184" s="102">
        <f t="shared" si="148"/>
        <v>-25433567851</v>
      </c>
      <c r="N184" s="35">
        <f>SUBTOTAL(9,N185:N185)</f>
        <v>64439573432</v>
      </c>
      <c r="O184" s="111">
        <f t="shared" si="149"/>
        <v>0.73770484795726876</v>
      </c>
      <c r="P184" s="35">
        <f>SUBTOTAL(9,P185:P185)</f>
        <v>11636506458</v>
      </c>
      <c r="Q184" s="111">
        <f t="shared" si="149"/>
        <v>0.133214836321213</v>
      </c>
      <c r="R184" s="35">
        <f t="shared" si="150"/>
        <v>-48345424480</v>
      </c>
      <c r="S184" s="35">
        <f t="shared" si="151"/>
        <v>-46447507305</v>
      </c>
    </row>
    <row r="185" spans="1:19" outlineLevel="5" x14ac:dyDescent="0.2">
      <c r="A185" s="32" t="s">
        <v>24</v>
      </c>
      <c r="B185" s="32" t="s">
        <v>327</v>
      </c>
      <c r="C185" s="32" t="str">
        <f t="shared" si="147"/>
        <v>423011732022024022101000</v>
      </c>
      <c r="D185" s="42" t="s">
        <v>328</v>
      </c>
      <c r="E185" s="34">
        <v>96296470000</v>
      </c>
      <c r="F185" s="35">
        <v>87351430061</v>
      </c>
      <c r="G185" s="35">
        <v>112784997912</v>
      </c>
      <c r="H185" s="111">
        <f t="shared" si="152"/>
        <v>1.2911637260344679</v>
      </c>
      <c r="I185" s="35">
        <v>58084013763</v>
      </c>
      <c r="J185" s="111">
        <f t="shared" si="153"/>
        <v>0.66494634057437041</v>
      </c>
      <c r="K185" s="35">
        <v>54700984149</v>
      </c>
      <c r="L185" s="111">
        <f t="shared" si="154"/>
        <v>0.62621738546009764</v>
      </c>
      <c r="M185" s="102">
        <f t="shared" si="148"/>
        <v>-25433567851</v>
      </c>
      <c r="N185" s="35">
        <v>64439573432</v>
      </c>
      <c r="O185" s="111">
        <f t="shared" si="149"/>
        <v>0.73770484795726876</v>
      </c>
      <c r="P185" s="35">
        <v>11636506458</v>
      </c>
      <c r="Q185" s="111">
        <f t="shared" si="149"/>
        <v>0.133214836321213</v>
      </c>
      <c r="R185" s="35">
        <f t="shared" si="150"/>
        <v>-48345424480</v>
      </c>
      <c r="S185" s="35">
        <f t="shared" si="151"/>
        <v>-46447507305</v>
      </c>
    </row>
    <row r="186" spans="1:19" outlineLevel="4" x14ac:dyDescent="0.2">
      <c r="A186" s="28" t="s">
        <v>11</v>
      </c>
      <c r="B186" s="28" t="s">
        <v>329</v>
      </c>
      <c r="C186" s="28" t="str">
        <f>SUBSTITUTE(B186,".","")</f>
        <v>423011740</v>
      </c>
      <c r="D186" s="29" t="s">
        <v>330</v>
      </c>
      <c r="E186" s="30">
        <f t="shared" ref="E186" si="239">SUBTOTAL(9,E187:E203)</f>
        <v>1546930730000</v>
      </c>
      <c r="F186" s="31">
        <f t="shared" ref="F186" si="240">SUBTOTAL(9,F187:F203)</f>
        <v>1604224189557</v>
      </c>
      <c r="G186" s="31">
        <f>SUBTOTAL(9,G187:G203)</f>
        <v>1578172310360</v>
      </c>
      <c r="H186" s="110">
        <f t="shared" si="152"/>
        <v>0.98376044983825228</v>
      </c>
      <c r="I186" s="31">
        <f t="shared" ref="I186:K186" si="241">SUBTOTAL(9,I187:I203)</f>
        <v>922081785978</v>
      </c>
      <c r="J186" s="110">
        <f t="shared" si="153"/>
        <v>0.57478361938466294</v>
      </c>
      <c r="K186" s="31">
        <f t="shared" si="241"/>
        <v>656090524382</v>
      </c>
      <c r="L186" s="110">
        <f t="shared" si="154"/>
        <v>0.40897683045358935</v>
      </c>
      <c r="M186" s="101">
        <f t="shared" si="148"/>
        <v>26051879197</v>
      </c>
      <c r="N186" s="31">
        <f>SUBTOTAL(9,N187:N203)</f>
        <v>1532767503253</v>
      </c>
      <c r="O186" s="110">
        <f t="shared" si="149"/>
        <v>0.95545716940988623</v>
      </c>
      <c r="P186" s="31">
        <f>SUBTOTAL(9,P187:P203)</f>
        <v>498163945456</v>
      </c>
      <c r="Q186" s="110">
        <f t="shared" si="149"/>
        <v>0.31053262299552159</v>
      </c>
      <c r="R186" s="31">
        <f t="shared" si="150"/>
        <v>-45404807107</v>
      </c>
      <c r="S186" s="31">
        <f t="shared" si="151"/>
        <v>-423917840522</v>
      </c>
    </row>
    <row r="187" spans="1:19" outlineLevel="5" x14ac:dyDescent="0.2">
      <c r="A187" s="32" t="s">
        <v>11</v>
      </c>
      <c r="B187" s="32" t="s">
        <v>331</v>
      </c>
      <c r="C187" s="32" t="str">
        <f t="shared" si="147"/>
        <v>42301174003</v>
      </c>
      <c r="D187" s="33" t="s">
        <v>332</v>
      </c>
      <c r="E187" s="34">
        <f t="shared" ref="E187" si="242">SUBTOTAL(9,E188:E203)</f>
        <v>1546930730000</v>
      </c>
      <c r="F187" s="35">
        <f t="shared" ref="F187" si="243">SUBTOTAL(9,F188:F203)</f>
        <v>1604224189557</v>
      </c>
      <c r="G187" s="35">
        <f>SUBTOTAL(9,G188:G203)</f>
        <v>1578172310360</v>
      </c>
      <c r="H187" s="111">
        <f t="shared" si="152"/>
        <v>0.98376044983825228</v>
      </c>
      <c r="I187" s="35">
        <f t="shared" ref="I187:K187" si="244">SUBTOTAL(9,I188:I203)</f>
        <v>922081785978</v>
      </c>
      <c r="J187" s="111">
        <f t="shared" si="153"/>
        <v>0.57478361938466294</v>
      </c>
      <c r="K187" s="35">
        <f t="shared" si="244"/>
        <v>656090524382</v>
      </c>
      <c r="L187" s="111">
        <f t="shared" si="154"/>
        <v>0.40897683045358935</v>
      </c>
      <c r="M187" s="102">
        <f t="shared" si="148"/>
        <v>26051879197</v>
      </c>
      <c r="N187" s="35">
        <f>SUBTOTAL(9,N188:N203)</f>
        <v>1532767503253</v>
      </c>
      <c r="O187" s="111">
        <f t="shared" si="149"/>
        <v>0.95545716940988623</v>
      </c>
      <c r="P187" s="35">
        <f>SUBTOTAL(9,P188:P203)</f>
        <v>498163945456</v>
      </c>
      <c r="Q187" s="111">
        <f t="shared" si="149"/>
        <v>0.31053262299552159</v>
      </c>
      <c r="R187" s="35">
        <f t="shared" si="150"/>
        <v>-45404807107</v>
      </c>
      <c r="S187" s="35">
        <f t="shared" si="151"/>
        <v>-423917840522</v>
      </c>
    </row>
    <row r="188" spans="1:19" outlineLevel="5" x14ac:dyDescent="0.2">
      <c r="A188" s="32" t="s">
        <v>24</v>
      </c>
      <c r="B188" s="32" t="s">
        <v>333</v>
      </c>
      <c r="C188" s="32" t="str">
        <f t="shared" si="147"/>
        <v>423011740032020033901000</v>
      </c>
      <c r="D188" s="42" t="s">
        <v>334</v>
      </c>
      <c r="E188" s="34">
        <v>3199360000</v>
      </c>
      <c r="F188" s="35">
        <v>3199360000</v>
      </c>
      <c r="G188" s="35">
        <v>3199359835</v>
      </c>
      <c r="H188" s="111">
        <f t="shared" si="152"/>
        <v>0.99999994842718543</v>
      </c>
      <c r="I188" s="35">
        <v>1625351155</v>
      </c>
      <c r="J188" s="111">
        <f t="shared" si="153"/>
        <v>0.50802384070564111</v>
      </c>
      <c r="K188" s="35">
        <v>1574008680</v>
      </c>
      <c r="L188" s="111">
        <f t="shared" si="154"/>
        <v>0.49197610772154432</v>
      </c>
      <c r="M188" s="102">
        <f t="shared" si="148"/>
        <v>165</v>
      </c>
      <c r="N188" s="35">
        <v>3199359835</v>
      </c>
      <c r="O188" s="111">
        <f t="shared" si="149"/>
        <v>0.99999994842718543</v>
      </c>
      <c r="P188" s="35">
        <v>411058607</v>
      </c>
      <c r="Q188" s="111">
        <f t="shared" si="149"/>
        <v>0.12848151098969793</v>
      </c>
      <c r="R188" s="35">
        <f t="shared" si="150"/>
        <v>0</v>
      </c>
      <c r="S188" s="35">
        <f t="shared" si="151"/>
        <v>-1214292548</v>
      </c>
    </row>
    <row r="189" spans="1:19" outlineLevel="5" x14ac:dyDescent="0.2">
      <c r="A189" s="32" t="s">
        <v>24</v>
      </c>
      <c r="B189" s="32" t="s">
        <v>335</v>
      </c>
      <c r="C189" s="32" t="str">
        <f t="shared" si="147"/>
        <v>423011740032020034001000</v>
      </c>
      <c r="D189" s="42" t="s">
        <v>336</v>
      </c>
      <c r="E189" s="34">
        <v>16088584000</v>
      </c>
      <c r="F189" s="35">
        <v>16088584000</v>
      </c>
      <c r="G189" s="35">
        <v>16088583714</v>
      </c>
      <c r="H189" s="111">
        <f t="shared" si="152"/>
        <v>0.99999998222342001</v>
      </c>
      <c r="I189" s="35">
        <v>11798618968</v>
      </c>
      <c r="J189" s="111">
        <f t="shared" si="153"/>
        <v>0.73335347399124751</v>
      </c>
      <c r="K189" s="35">
        <v>4289964746</v>
      </c>
      <c r="L189" s="111">
        <f t="shared" si="154"/>
        <v>0.26664650823217256</v>
      </c>
      <c r="M189" s="102">
        <f t="shared" si="148"/>
        <v>286</v>
      </c>
      <c r="N189" s="35">
        <v>16088583714</v>
      </c>
      <c r="O189" s="111">
        <f t="shared" si="149"/>
        <v>0.99999998222342001</v>
      </c>
      <c r="P189" s="35">
        <v>1999441557</v>
      </c>
      <c r="Q189" s="111">
        <f t="shared" si="149"/>
        <v>0.12427703749441218</v>
      </c>
      <c r="R189" s="35">
        <f t="shared" si="150"/>
        <v>0</v>
      </c>
      <c r="S189" s="35">
        <f t="shared" si="151"/>
        <v>-9799177411</v>
      </c>
    </row>
    <row r="190" spans="1:19" outlineLevel="5" x14ac:dyDescent="0.2">
      <c r="A190" s="32" t="s">
        <v>24</v>
      </c>
      <c r="B190" s="32" t="s">
        <v>337</v>
      </c>
      <c r="C190" s="32" t="str">
        <f t="shared" si="147"/>
        <v>423011740032020034201000</v>
      </c>
      <c r="D190" s="42" t="s">
        <v>338</v>
      </c>
      <c r="E190" s="34">
        <v>85103852000</v>
      </c>
      <c r="F190" s="35">
        <v>87300506909</v>
      </c>
      <c r="G190" s="35">
        <v>83145137390</v>
      </c>
      <c r="H190" s="111">
        <f t="shared" si="152"/>
        <v>0.952401541913938</v>
      </c>
      <c r="I190" s="35">
        <v>46388825676</v>
      </c>
      <c r="J190" s="111">
        <f t="shared" si="153"/>
        <v>0.53136948820187979</v>
      </c>
      <c r="K190" s="35">
        <v>36756311714</v>
      </c>
      <c r="L190" s="111">
        <f t="shared" si="154"/>
        <v>0.42103205371205826</v>
      </c>
      <c r="M190" s="102">
        <f t="shared" si="148"/>
        <v>4155369519</v>
      </c>
      <c r="N190" s="35">
        <v>85499222753</v>
      </c>
      <c r="O190" s="111">
        <f t="shared" si="149"/>
        <v>0.97936685341497942</v>
      </c>
      <c r="P190" s="35">
        <v>14017457069</v>
      </c>
      <c r="Q190" s="111">
        <f t="shared" si="149"/>
        <v>0.16056558621831907</v>
      </c>
      <c r="R190" s="35">
        <f t="shared" si="150"/>
        <v>2354085363</v>
      </c>
      <c r="S190" s="35">
        <f t="shared" si="151"/>
        <v>-32371368607</v>
      </c>
    </row>
    <row r="191" spans="1:19" outlineLevel="5" x14ac:dyDescent="0.2">
      <c r="A191" s="32" t="s">
        <v>24</v>
      </c>
      <c r="B191" s="32" t="s">
        <v>339</v>
      </c>
      <c r="C191" s="32" t="str">
        <f t="shared" si="147"/>
        <v>423011740032020034401000</v>
      </c>
      <c r="D191" s="42" t="s">
        <v>340</v>
      </c>
      <c r="E191" s="34">
        <v>69933472000</v>
      </c>
      <c r="F191" s="35">
        <v>73105925167</v>
      </c>
      <c r="G191" s="35">
        <v>72852723984</v>
      </c>
      <c r="H191" s="111">
        <f t="shared" si="152"/>
        <v>0.99653651626155337</v>
      </c>
      <c r="I191" s="35">
        <v>35482911407</v>
      </c>
      <c r="J191" s="111">
        <f t="shared" si="153"/>
        <v>0.48536300342201233</v>
      </c>
      <c r="K191" s="35">
        <v>37369812577</v>
      </c>
      <c r="L191" s="111">
        <f t="shared" si="154"/>
        <v>0.51117351283954104</v>
      </c>
      <c r="M191" s="102">
        <f t="shared" si="148"/>
        <v>253201183</v>
      </c>
      <c r="N191" s="35">
        <v>66583699380</v>
      </c>
      <c r="O191" s="111">
        <f t="shared" si="149"/>
        <v>0.91078389648854163</v>
      </c>
      <c r="P191" s="35">
        <v>10513061572</v>
      </c>
      <c r="Q191" s="111">
        <f t="shared" si="149"/>
        <v>0.14380587548799115</v>
      </c>
      <c r="R191" s="35">
        <f t="shared" si="150"/>
        <v>-6269024604</v>
      </c>
      <c r="S191" s="35">
        <f t="shared" si="151"/>
        <v>-24969849835</v>
      </c>
    </row>
    <row r="192" spans="1:19" outlineLevel="5" x14ac:dyDescent="0.2">
      <c r="A192" s="32" t="s">
        <v>24</v>
      </c>
      <c r="B192" s="32" t="s">
        <v>341</v>
      </c>
      <c r="C192" s="32" t="str">
        <f t="shared" si="147"/>
        <v>423011740032020034601000</v>
      </c>
      <c r="D192" s="42" t="s">
        <v>342</v>
      </c>
      <c r="E192" s="34">
        <v>25666186000</v>
      </c>
      <c r="F192" s="35">
        <v>29936914031</v>
      </c>
      <c r="G192" s="35">
        <v>28412157842</v>
      </c>
      <c r="H192" s="111">
        <f t="shared" si="152"/>
        <v>0.94906768989545487</v>
      </c>
      <c r="I192" s="35">
        <v>12355678280</v>
      </c>
      <c r="J192" s="111">
        <f t="shared" si="153"/>
        <v>0.41272384545733609</v>
      </c>
      <c r="K192" s="35">
        <v>16056479562</v>
      </c>
      <c r="L192" s="111">
        <f t="shared" si="154"/>
        <v>0.53634384443811878</v>
      </c>
      <c r="M192" s="102">
        <f t="shared" si="148"/>
        <v>1524756189</v>
      </c>
      <c r="N192" s="35">
        <v>29154939506</v>
      </c>
      <c r="O192" s="111">
        <f t="shared" si="149"/>
        <v>0.97387925408109011</v>
      </c>
      <c r="P192" s="35">
        <v>5550984762</v>
      </c>
      <c r="Q192" s="111">
        <f t="shared" si="149"/>
        <v>0.18542274451708332</v>
      </c>
      <c r="R192" s="35">
        <f t="shared" si="150"/>
        <v>742781664</v>
      </c>
      <c r="S192" s="35">
        <f t="shared" si="151"/>
        <v>-6804693518</v>
      </c>
    </row>
    <row r="193" spans="1:19" outlineLevel="5" x14ac:dyDescent="0.2">
      <c r="A193" s="32" t="s">
        <v>24</v>
      </c>
      <c r="B193" s="32" t="s">
        <v>343</v>
      </c>
      <c r="C193" s="32" t="str">
        <f t="shared" si="147"/>
        <v>423011740032020035101000</v>
      </c>
      <c r="D193" s="42" t="s">
        <v>344</v>
      </c>
      <c r="E193" s="34">
        <v>65110907000</v>
      </c>
      <c r="F193" s="35">
        <v>67225145051</v>
      </c>
      <c r="G193" s="35">
        <v>67018409415</v>
      </c>
      <c r="H193" s="111">
        <f t="shared" si="152"/>
        <v>0.99692472755777384</v>
      </c>
      <c r="I193" s="35">
        <v>39437335082</v>
      </c>
      <c r="J193" s="111">
        <f t="shared" si="153"/>
        <v>0.58664559298579533</v>
      </c>
      <c r="K193" s="35">
        <v>27581074333</v>
      </c>
      <c r="L193" s="111">
        <f t="shared" si="154"/>
        <v>0.41027913457197845</v>
      </c>
      <c r="M193" s="102">
        <f t="shared" si="148"/>
        <v>206735636</v>
      </c>
      <c r="N193" s="35">
        <v>66847273678</v>
      </c>
      <c r="O193" s="111">
        <f t="shared" si="149"/>
        <v>0.99437901736450951</v>
      </c>
      <c r="P193" s="35">
        <v>4142724109</v>
      </c>
      <c r="Q193" s="111">
        <f t="shared" si="149"/>
        <v>6.1624621350495332E-2</v>
      </c>
      <c r="R193" s="35">
        <f t="shared" si="150"/>
        <v>-171135737</v>
      </c>
      <c r="S193" s="35">
        <f t="shared" si="151"/>
        <v>-35294610973</v>
      </c>
    </row>
    <row r="194" spans="1:19" outlineLevel="5" x14ac:dyDescent="0.2">
      <c r="A194" s="32" t="s">
        <v>24</v>
      </c>
      <c r="B194" s="32" t="s">
        <v>345</v>
      </c>
      <c r="C194" s="32" t="str">
        <f t="shared" si="147"/>
        <v>423011740032020035201000</v>
      </c>
      <c r="D194" s="42" t="s">
        <v>346</v>
      </c>
      <c r="E194" s="34">
        <v>1267288000</v>
      </c>
      <c r="F194" s="35">
        <v>1267288000</v>
      </c>
      <c r="G194" s="35">
        <v>1267287905</v>
      </c>
      <c r="H194" s="111">
        <f t="shared" si="152"/>
        <v>0.99999992503677149</v>
      </c>
      <c r="I194" s="35">
        <v>571584577</v>
      </c>
      <c r="J194" s="111">
        <f t="shared" si="153"/>
        <v>0.45102973988548772</v>
      </c>
      <c r="K194" s="35">
        <v>695703328</v>
      </c>
      <c r="L194" s="111">
        <f t="shared" si="154"/>
        <v>0.54897018515128371</v>
      </c>
      <c r="M194" s="102">
        <f t="shared" si="148"/>
        <v>95</v>
      </c>
      <c r="N194" s="35">
        <v>1267287905</v>
      </c>
      <c r="O194" s="111">
        <f t="shared" si="149"/>
        <v>0.99999992503677149</v>
      </c>
      <c r="P194" s="35">
        <v>72502933</v>
      </c>
      <c r="Q194" s="111">
        <f t="shared" si="149"/>
        <v>5.7211094084375455E-2</v>
      </c>
      <c r="R194" s="35">
        <f t="shared" si="150"/>
        <v>0</v>
      </c>
      <c r="S194" s="35">
        <f t="shared" si="151"/>
        <v>-499081644</v>
      </c>
    </row>
    <row r="195" spans="1:19" outlineLevel="5" x14ac:dyDescent="0.2">
      <c r="A195" s="32" t="s">
        <v>24</v>
      </c>
      <c r="B195" s="32" t="s">
        <v>347</v>
      </c>
      <c r="C195" s="32" t="str">
        <f t="shared" si="147"/>
        <v>423011740032020035301000</v>
      </c>
      <c r="D195" s="42" t="s">
        <v>348</v>
      </c>
      <c r="E195" s="34">
        <v>1401295000</v>
      </c>
      <c r="F195" s="35">
        <v>1401295000</v>
      </c>
      <c r="G195" s="35">
        <v>1401295000</v>
      </c>
      <c r="H195" s="111">
        <f t="shared" si="152"/>
        <v>1</v>
      </c>
      <c r="I195" s="35">
        <v>1401295000</v>
      </c>
      <c r="J195" s="111">
        <f t="shared" si="153"/>
        <v>1</v>
      </c>
      <c r="K195" s="35">
        <v>0</v>
      </c>
      <c r="L195" s="111">
        <f t="shared" si="154"/>
        <v>0</v>
      </c>
      <c r="M195" s="102">
        <f t="shared" si="148"/>
        <v>0</v>
      </c>
      <c r="N195" s="35">
        <v>1308709338</v>
      </c>
      <c r="O195" s="111">
        <f t="shared" si="149"/>
        <v>0.93392850042282316</v>
      </c>
      <c r="P195" s="35">
        <v>0</v>
      </c>
      <c r="Q195" s="111">
        <f t="shared" si="149"/>
        <v>0</v>
      </c>
      <c r="R195" s="35">
        <f t="shared" si="150"/>
        <v>-92585662</v>
      </c>
      <c r="S195" s="35">
        <f t="shared" si="151"/>
        <v>-1401295000</v>
      </c>
    </row>
    <row r="196" spans="1:19" outlineLevel="5" x14ac:dyDescent="0.2">
      <c r="A196" s="32" t="s">
        <v>24</v>
      </c>
      <c r="B196" s="32" t="s">
        <v>349</v>
      </c>
      <c r="C196" s="32" t="str">
        <f t="shared" si="147"/>
        <v>423011740032020035501000</v>
      </c>
      <c r="D196" s="42" t="s">
        <v>350</v>
      </c>
      <c r="E196" s="34">
        <v>18314590000</v>
      </c>
      <c r="F196" s="35">
        <v>18354908176</v>
      </c>
      <c r="G196" s="35">
        <v>18354907260</v>
      </c>
      <c r="H196" s="111">
        <f t="shared" si="152"/>
        <v>0.99999995009509224</v>
      </c>
      <c r="I196" s="35">
        <v>7537319918</v>
      </c>
      <c r="J196" s="111">
        <f t="shared" si="153"/>
        <v>0.41064329201360095</v>
      </c>
      <c r="K196" s="35">
        <v>10817587342</v>
      </c>
      <c r="L196" s="111">
        <f t="shared" si="154"/>
        <v>0.58935665808149129</v>
      </c>
      <c r="M196" s="102">
        <f t="shared" si="148"/>
        <v>916</v>
      </c>
      <c r="N196" s="35">
        <v>18354907260</v>
      </c>
      <c r="O196" s="111">
        <f t="shared" si="149"/>
        <v>0.99999995009509224</v>
      </c>
      <c r="P196" s="35">
        <v>453674541</v>
      </c>
      <c r="Q196" s="111">
        <f t="shared" si="149"/>
        <v>2.4716797090448162E-2</v>
      </c>
      <c r="R196" s="35">
        <f t="shared" si="150"/>
        <v>0</v>
      </c>
      <c r="S196" s="35">
        <f t="shared" si="151"/>
        <v>-7083645377</v>
      </c>
    </row>
    <row r="197" spans="1:19" outlineLevel="5" x14ac:dyDescent="0.2">
      <c r="A197" s="32" t="s">
        <v>24</v>
      </c>
      <c r="B197" s="32" t="s">
        <v>351</v>
      </c>
      <c r="C197" s="32" t="str">
        <f t="shared" si="147"/>
        <v>423011740032020035601000</v>
      </c>
      <c r="D197" s="42" t="s">
        <v>352</v>
      </c>
      <c r="E197" s="34">
        <v>22619856000</v>
      </c>
      <c r="F197" s="35">
        <v>22926594200</v>
      </c>
      <c r="G197" s="35">
        <v>22926594200</v>
      </c>
      <c r="H197" s="111">
        <f t="shared" si="152"/>
        <v>1</v>
      </c>
      <c r="I197" s="35">
        <v>236520200</v>
      </c>
      <c r="J197" s="111">
        <f t="shared" si="153"/>
        <v>1.0316412369701209E-2</v>
      </c>
      <c r="K197" s="35">
        <v>22690074000</v>
      </c>
      <c r="L197" s="111">
        <f t="shared" si="154"/>
        <v>0.98968358763029884</v>
      </c>
      <c r="M197" s="102">
        <f t="shared" si="148"/>
        <v>0</v>
      </c>
      <c r="N197" s="35">
        <v>22856375858</v>
      </c>
      <c r="O197" s="111">
        <f t="shared" si="149"/>
        <v>0.99693725368070585</v>
      </c>
      <c r="P197" s="35">
        <v>161410667</v>
      </c>
      <c r="Q197" s="111">
        <f t="shared" si="149"/>
        <v>7.0403246811076717E-3</v>
      </c>
      <c r="R197" s="35">
        <f t="shared" si="150"/>
        <v>-70218342</v>
      </c>
      <c r="S197" s="35">
        <f t="shared" si="151"/>
        <v>-75109533</v>
      </c>
    </row>
    <row r="198" spans="1:19" outlineLevel="5" x14ac:dyDescent="0.2">
      <c r="A198" s="32" t="s">
        <v>24</v>
      </c>
      <c r="B198" s="32" t="s">
        <v>353</v>
      </c>
      <c r="C198" s="32" t="str">
        <f t="shared" si="147"/>
        <v>423011740032020035701000</v>
      </c>
      <c r="D198" s="42" t="s">
        <v>354</v>
      </c>
      <c r="E198" s="34">
        <v>4447404000</v>
      </c>
      <c r="F198" s="35">
        <v>5336264295</v>
      </c>
      <c r="G198" s="35">
        <v>4639303842</v>
      </c>
      <c r="H198" s="111">
        <f t="shared" si="152"/>
        <v>0.86939169155226415</v>
      </c>
      <c r="I198" s="35">
        <v>1392423158</v>
      </c>
      <c r="J198" s="111">
        <f t="shared" si="153"/>
        <v>0.26093594339108722</v>
      </c>
      <c r="K198" s="35">
        <v>3246880684</v>
      </c>
      <c r="L198" s="111">
        <f t="shared" si="154"/>
        <v>0.60845574816117687</v>
      </c>
      <c r="M198" s="102">
        <f t="shared" ref="M198:M227" si="245">+F198-G198</f>
        <v>696960453</v>
      </c>
      <c r="N198" s="35">
        <v>4376709632</v>
      </c>
      <c r="O198" s="111">
        <f t="shared" ref="O198:Q227" si="246">IF($F198=0,"",N198/$F198)</f>
        <v>0.82018232044857886</v>
      </c>
      <c r="P198" s="35">
        <v>162988600</v>
      </c>
      <c r="Q198" s="111">
        <f t="shared" si="246"/>
        <v>3.0543577114933735E-2</v>
      </c>
      <c r="R198" s="35">
        <f t="shared" ref="R198:R227" si="247">+N198-G198</f>
        <v>-262594210</v>
      </c>
      <c r="S198" s="35">
        <f t="shared" ref="S198:S227" si="248">+P198-I198</f>
        <v>-1229434558</v>
      </c>
    </row>
    <row r="199" spans="1:19" outlineLevel="5" x14ac:dyDescent="0.2">
      <c r="A199" s="32" t="s">
        <v>24</v>
      </c>
      <c r="B199" s="32" t="s">
        <v>355</v>
      </c>
      <c r="C199" s="32" t="str">
        <f t="shared" si="147"/>
        <v>423011740032020035801000</v>
      </c>
      <c r="D199" s="42" t="s">
        <v>356</v>
      </c>
      <c r="E199" s="34">
        <v>63177565000</v>
      </c>
      <c r="F199" s="35">
        <v>63177565000</v>
      </c>
      <c r="G199" s="35">
        <v>63177564440</v>
      </c>
      <c r="H199" s="111">
        <f t="shared" si="152"/>
        <v>0.99999999113609395</v>
      </c>
      <c r="I199" s="35">
        <v>63177564440</v>
      </c>
      <c r="J199" s="111">
        <f t="shared" si="153"/>
        <v>0.99999999113609395</v>
      </c>
      <c r="K199" s="35">
        <v>0</v>
      </c>
      <c r="L199" s="111">
        <f t="shared" si="154"/>
        <v>0</v>
      </c>
      <c r="M199" s="102">
        <f t="shared" si="245"/>
        <v>560</v>
      </c>
      <c r="N199" s="35">
        <v>63177564434</v>
      </c>
      <c r="O199" s="111">
        <f t="shared" si="246"/>
        <v>0.99999999104112358</v>
      </c>
      <c r="P199" s="35">
        <v>63177564434</v>
      </c>
      <c r="Q199" s="111">
        <f t="shared" si="246"/>
        <v>0.99999999104112358</v>
      </c>
      <c r="R199" s="35">
        <f t="shared" si="247"/>
        <v>-6</v>
      </c>
      <c r="S199" s="35">
        <f t="shared" si="248"/>
        <v>-6</v>
      </c>
    </row>
    <row r="200" spans="1:19" outlineLevel="5" x14ac:dyDescent="0.2">
      <c r="A200" s="32" t="s">
        <v>24</v>
      </c>
      <c r="B200" s="32" t="s">
        <v>357</v>
      </c>
      <c r="C200" s="32" t="str">
        <f t="shared" si="147"/>
        <v>423011740032024020401000</v>
      </c>
      <c r="D200" s="42" t="s">
        <v>358</v>
      </c>
      <c r="E200" s="34">
        <v>69347550000</v>
      </c>
      <c r="F200" s="35">
        <v>64579657161</v>
      </c>
      <c r="G200" s="35">
        <v>64537115981</v>
      </c>
      <c r="H200" s="111">
        <f t="shared" si="152"/>
        <v>0.99934126036169657</v>
      </c>
      <c r="I200" s="35">
        <v>13685457487</v>
      </c>
      <c r="J200" s="111">
        <f t="shared" si="153"/>
        <v>0.21191592040944932</v>
      </c>
      <c r="K200" s="35">
        <v>50851658494</v>
      </c>
      <c r="L200" s="111">
        <f t="shared" si="154"/>
        <v>0.78742533995224717</v>
      </c>
      <c r="M200" s="102">
        <f t="shared" si="245"/>
        <v>42541180</v>
      </c>
      <c r="N200" s="35">
        <v>63932189352</v>
      </c>
      <c r="O200" s="111">
        <f t="shared" si="246"/>
        <v>0.98997412130284568</v>
      </c>
      <c r="P200" s="35">
        <v>13172995345</v>
      </c>
      <c r="Q200" s="111">
        <f t="shared" si="246"/>
        <v>0.20398057103584691</v>
      </c>
      <c r="R200" s="35">
        <f t="shared" si="247"/>
        <v>-604926629</v>
      </c>
      <c r="S200" s="35">
        <f t="shared" si="248"/>
        <v>-512462142</v>
      </c>
    </row>
    <row r="201" spans="1:19" outlineLevel="5" x14ac:dyDescent="0.2">
      <c r="A201" s="32" t="s">
        <v>24</v>
      </c>
      <c r="B201" s="32" t="s">
        <v>359</v>
      </c>
      <c r="C201" s="32" t="str">
        <f t="shared" si="147"/>
        <v>423011740032024023201000</v>
      </c>
      <c r="D201" s="42" t="s">
        <v>360</v>
      </c>
      <c r="E201" s="34">
        <v>651640353000</v>
      </c>
      <c r="F201" s="35">
        <v>679883019137</v>
      </c>
      <c r="G201" s="35">
        <v>662641062311</v>
      </c>
      <c r="H201" s="111">
        <f t="shared" si="152"/>
        <v>0.97463981840892888</v>
      </c>
      <c r="I201" s="35">
        <v>442445944900</v>
      </c>
      <c r="J201" s="111">
        <f t="shared" si="153"/>
        <v>0.65076775334323333</v>
      </c>
      <c r="K201" s="35">
        <v>220195117411</v>
      </c>
      <c r="L201" s="111">
        <f t="shared" si="154"/>
        <v>0.32387206506569555</v>
      </c>
      <c r="M201" s="102">
        <f t="shared" si="245"/>
        <v>17241956826</v>
      </c>
      <c r="N201" s="35">
        <v>651854226215</v>
      </c>
      <c r="O201" s="111">
        <f t="shared" si="246"/>
        <v>0.9587740947588631</v>
      </c>
      <c r="P201" s="35">
        <v>274112971704</v>
      </c>
      <c r="Q201" s="111">
        <f t="shared" si="246"/>
        <v>0.40317667008648261</v>
      </c>
      <c r="R201" s="35">
        <f t="shared" si="247"/>
        <v>-10786836096</v>
      </c>
      <c r="S201" s="35">
        <f t="shared" si="248"/>
        <v>-168332973196</v>
      </c>
    </row>
    <row r="202" spans="1:19" outlineLevel="5" x14ac:dyDescent="0.2">
      <c r="A202" s="32" t="s">
        <v>24</v>
      </c>
      <c r="B202" s="32" t="s">
        <v>361</v>
      </c>
      <c r="C202" s="32" t="str">
        <f t="shared" si="147"/>
        <v>423011740032024023401000</v>
      </c>
      <c r="D202" s="42" t="s">
        <v>362</v>
      </c>
      <c r="E202" s="34">
        <v>98132000000</v>
      </c>
      <c r="F202" s="35">
        <v>76831176201</v>
      </c>
      <c r="G202" s="35">
        <v>75812832200</v>
      </c>
      <c r="H202" s="111">
        <f t="shared" si="152"/>
        <v>0.98674569294193959</v>
      </c>
      <c r="I202" s="35">
        <v>46717959535</v>
      </c>
      <c r="J202" s="111">
        <f t="shared" si="153"/>
        <v>0.60805992885986748</v>
      </c>
      <c r="K202" s="35">
        <v>29094872665</v>
      </c>
      <c r="L202" s="111">
        <f t="shared" si="154"/>
        <v>0.37868576408207211</v>
      </c>
      <c r="M202" s="102">
        <f t="shared" si="245"/>
        <v>1018344001</v>
      </c>
      <c r="N202" s="35">
        <v>69892706245</v>
      </c>
      <c r="O202" s="111">
        <f t="shared" si="246"/>
        <v>0.90969199875519158</v>
      </c>
      <c r="P202" s="35">
        <v>13883197535</v>
      </c>
      <c r="Q202" s="111">
        <f t="shared" si="246"/>
        <v>0.18069744889339989</v>
      </c>
      <c r="R202" s="35">
        <f t="shared" si="247"/>
        <v>-5920125955</v>
      </c>
      <c r="S202" s="35">
        <f t="shared" si="248"/>
        <v>-32834762000</v>
      </c>
    </row>
    <row r="203" spans="1:19" outlineLevel="5" x14ac:dyDescent="0.2">
      <c r="A203" s="32" t="s">
        <v>24</v>
      </c>
      <c r="B203" s="32" t="s">
        <v>363</v>
      </c>
      <c r="C203" s="32" t="str">
        <f t="shared" si="147"/>
        <v>423011740032024023601000</v>
      </c>
      <c r="D203" s="42" t="s">
        <v>364</v>
      </c>
      <c r="E203" s="34">
        <v>351480468000</v>
      </c>
      <c r="F203" s="35">
        <v>393609987229</v>
      </c>
      <c r="G203" s="35">
        <v>392697975041</v>
      </c>
      <c r="H203" s="111">
        <f t="shared" si="152"/>
        <v>0.99768295465666268</v>
      </c>
      <c r="I203" s="35">
        <v>197826996195</v>
      </c>
      <c r="J203" s="111">
        <f t="shared" si="153"/>
        <v>0.50259648538822621</v>
      </c>
      <c r="K203" s="35">
        <v>194870978846</v>
      </c>
      <c r="L203" s="111">
        <f t="shared" si="154"/>
        <v>0.49508646926843652</v>
      </c>
      <c r="M203" s="102">
        <f t="shared" si="245"/>
        <v>912012188</v>
      </c>
      <c r="N203" s="35">
        <v>368373748148</v>
      </c>
      <c r="O203" s="111">
        <f t="shared" si="246"/>
        <v>0.93588516577370862</v>
      </c>
      <c r="P203" s="35">
        <v>96331912021</v>
      </c>
      <c r="Q203" s="111">
        <f t="shared" si="246"/>
        <v>0.24473950140130629</v>
      </c>
      <c r="R203" s="35">
        <f t="shared" si="247"/>
        <v>-24324226893</v>
      </c>
      <c r="S203" s="35">
        <f t="shared" si="248"/>
        <v>-101495084174</v>
      </c>
    </row>
    <row r="204" spans="1:19" outlineLevel="2" x14ac:dyDescent="0.2">
      <c r="A204" s="20" t="s">
        <v>11</v>
      </c>
      <c r="B204" s="20" t="s">
        <v>365</v>
      </c>
      <c r="C204" s="20" t="str">
        <f t="shared" si="147"/>
        <v>4234</v>
      </c>
      <c r="D204" s="21" t="s">
        <v>366</v>
      </c>
      <c r="E204" s="22">
        <f>SUBTOTAL(9,E205:E213)</f>
        <v>48333000000</v>
      </c>
      <c r="F204" s="23">
        <f t="shared" ref="F204:G204" si="249">SUBTOTAL(9,F205:F213)</f>
        <v>6811000000</v>
      </c>
      <c r="G204" s="23">
        <f t="shared" si="249"/>
        <v>4061000000</v>
      </c>
      <c r="H204" s="108">
        <f t="shared" si="152"/>
        <v>0.59624137424754076</v>
      </c>
      <c r="I204" s="23">
        <f>SUBTOTAL(9,I205:I213)</f>
        <v>4061000000</v>
      </c>
      <c r="J204" s="108">
        <f t="shared" si="153"/>
        <v>0.59624137424754076</v>
      </c>
      <c r="K204" s="23">
        <f>SUBTOTAL(9,K205:K213)</f>
        <v>0</v>
      </c>
      <c r="L204" s="108">
        <f t="shared" si="154"/>
        <v>0</v>
      </c>
      <c r="M204" s="99">
        <f t="shared" si="245"/>
        <v>2750000000</v>
      </c>
      <c r="N204" s="23">
        <f t="shared" ref="N204:P204" si="250">SUBTOTAL(9,N205:N213)</f>
        <v>0</v>
      </c>
      <c r="O204" s="108">
        <f t="shared" si="246"/>
        <v>0</v>
      </c>
      <c r="P204" s="23">
        <f t="shared" si="250"/>
        <v>0</v>
      </c>
      <c r="Q204" s="108">
        <f t="shared" si="246"/>
        <v>0</v>
      </c>
      <c r="R204" s="23">
        <f t="shared" si="247"/>
        <v>-4061000000</v>
      </c>
      <c r="S204" s="23">
        <f t="shared" si="248"/>
        <v>-4061000000</v>
      </c>
    </row>
    <row r="205" spans="1:19" outlineLevel="3" x14ac:dyDescent="0.2">
      <c r="A205" s="24" t="s">
        <v>11</v>
      </c>
      <c r="B205" s="24" t="s">
        <v>367</v>
      </c>
      <c r="C205" s="24" t="str">
        <f t="shared" ref="C205:C226" si="251">SUBSTITUTE(B205,".","")</f>
        <v>423305</v>
      </c>
      <c r="D205" s="25" t="s">
        <v>152</v>
      </c>
      <c r="E205" s="26">
        <f>SUBTOTAL(9,E206:E207)</f>
        <v>0</v>
      </c>
      <c r="F205" s="27">
        <f t="shared" ref="F205:K205" si="252">SUBTOTAL(9,F206:F207)</f>
        <v>0</v>
      </c>
      <c r="G205" s="27">
        <f t="shared" si="252"/>
        <v>0</v>
      </c>
      <c r="H205" s="109">
        <f t="shared" si="252"/>
        <v>0</v>
      </c>
      <c r="I205" s="27">
        <f t="shared" si="252"/>
        <v>0</v>
      </c>
      <c r="J205" s="109" t="str">
        <f t="shared" si="153"/>
        <v/>
      </c>
      <c r="K205" s="27">
        <f t="shared" si="252"/>
        <v>0</v>
      </c>
      <c r="L205" s="109" t="str">
        <f t="shared" si="154"/>
        <v/>
      </c>
      <c r="M205" s="100">
        <f t="shared" si="245"/>
        <v>0</v>
      </c>
      <c r="N205" s="27">
        <f t="shared" ref="N205:P205" si="253">SUBTOTAL(9,N206:N207)</f>
        <v>0</v>
      </c>
      <c r="O205" s="109" t="str">
        <f t="shared" si="246"/>
        <v/>
      </c>
      <c r="P205" s="27">
        <f t="shared" si="253"/>
        <v>0</v>
      </c>
      <c r="Q205" s="109" t="str">
        <f t="shared" si="246"/>
        <v/>
      </c>
      <c r="R205" s="27">
        <f t="shared" si="247"/>
        <v>0</v>
      </c>
      <c r="S205" s="27">
        <f t="shared" si="248"/>
        <v>0</v>
      </c>
    </row>
    <row r="206" spans="1:19" outlineLevel="4" x14ac:dyDescent="0.2">
      <c r="A206" s="28" t="s">
        <v>11</v>
      </c>
      <c r="B206" s="28" t="s">
        <v>368</v>
      </c>
      <c r="C206" s="28" t="str">
        <f t="shared" si="251"/>
        <v>42330509</v>
      </c>
      <c r="D206" s="29" t="s">
        <v>154</v>
      </c>
      <c r="E206" s="30">
        <f>SUBTOTAL(9,E207)</f>
        <v>0</v>
      </c>
      <c r="F206" s="31">
        <f t="shared" ref="F206:K206" si="254">SUBTOTAL(9,F207)</f>
        <v>0</v>
      </c>
      <c r="G206" s="31">
        <f t="shared" si="254"/>
        <v>0</v>
      </c>
      <c r="H206" s="110">
        <f t="shared" si="254"/>
        <v>0</v>
      </c>
      <c r="I206" s="31">
        <f t="shared" si="254"/>
        <v>0</v>
      </c>
      <c r="J206" s="110" t="str">
        <f t="shared" si="153"/>
        <v/>
      </c>
      <c r="K206" s="31">
        <f t="shared" si="254"/>
        <v>0</v>
      </c>
      <c r="L206" s="110" t="str">
        <f t="shared" si="154"/>
        <v/>
      </c>
      <c r="M206" s="101">
        <f t="shared" si="245"/>
        <v>0</v>
      </c>
      <c r="N206" s="31">
        <f t="shared" ref="N206" si="255">SUBTOTAL(9,N207)</f>
        <v>0</v>
      </c>
      <c r="O206" s="110" t="str">
        <f t="shared" si="246"/>
        <v/>
      </c>
      <c r="P206" s="31">
        <f>SUBTOTAL(9,P207)</f>
        <v>0</v>
      </c>
      <c r="Q206" s="110" t="str">
        <f t="shared" si="246"/>
        <v/>
      </c>
      <c r="R206" s="31">
        <f t="shared" si="247"/>
        <v>0</v>
      </c>
      <c r="S206" s="31">
        <f t="shared" si="248"/>
        <v>0</v>
      </c>
    </row>
    <row r="207" spans="1:19" outlineLevel="4" x14ac:dyDescent="0.2">
      <c r="A207" s="36" t="s">
        <v>24</v>
      </c>
      <c r="B207" s="36" t="s">
        <v>369</v>
      </c>
      <c r="C207" s="36" t="str">
        <f t="shared" si="251"/>
        <v>42330509054</v>
      </c>
      <c r="D207" s="37" t="s">
        <v>370</v>
      </c>
      <c r="E207" s="38">
        <v>0</v>
      </c>
      <c r="F207" s="39">
        <v>0</v>
      </c>
      <c r="G207" s="39">
        <v>0</v>
      </c>
      <c r="H207" s="112" t="str">
        <f t="shared" ref="H207" si="256">IF($F207=0,"",G207/$F207)</f>
        <v/>
      </c>
      <c r="I207" s="39">
        <v>0</v>
      </c>
      <c r="J207" s="112" t="str">
        <f t="shared" si="153"/>
        <v/>
      </c>
      <c r="K207" s="39">
        <v>0</v>
      </c>
      <c r="L207" s="112" t="str">
        <f t="shared" si="154"/>
        <v/>
      </c>
      <c r="M207" s="103">
        <f t="shared" si="245"/>
        <v>0</v>
      </c>
      <c r="N207" s="39">
        <v>0</v>
      </c>
      <c r="O207" s="112" t="str">
        <f t="shared" si="246"/>
        <v/>
      </c>
      <c r="P207" s="39">
        <v>0</v>
      </c>
      <c r="Q207" s="112" t="str">
        <f t="shared" si="246"/>
        <v/>
      </c>
      <c r="R207" s="39">
        <f t="shared" si="247"/>
        <v>0</v>
      </c>
      <c r="S207" s="39">
        <f t="shared" si="248"/>
        <v>0</v>
      </c>
    </row>
    <row r="208" spans="1:19" outlineLevel="3" x14ac:dyDescent="0.2">
      <c r="A208" s="24" t="s">
        <v>11</v>
      </c>
      <c r="B208" s="24" t="s">
        <v>371</v>
      </c>
      <c r="C208" s="24" t="str">
        <f t="shared" si="251"/>
        <v>423404</v>
      </c>
      <c r="D208" s="29" t="s">
        <v>372</v>
      </c>
      <c r="E208" s="26">
        <f>SUBTOTAL(9,E209:E213)</f>
        <v>48333000000</v>
      </c>
      <c r="F208" s="27">
        <f t="shared" ref="F208" si="257">SUBTOTAL(9,F209:F213)</f>
        <v>6811000000</v>
      </c>
      <c r="G208" s="27">
        <f>SUBTOTAL(9,G209:G213)</f>
        <v>4061000000</v>
      </c>
      <c r="H208" s="109">
        <f t="shared" si="152"/>
        <v>0.59624137424754076</v>
      </c>
      <c r="I208" s="27">
        <f t="shared" ref="I208:K208" si="258">SUBTOTAL(9,I209:I213)</f>
        <v>4061000000</v>
      </c>
      <c r="J208" s="109">
        <f t="shared" si="153"/>
        <v>0.59624137424754076</v>
      </c>
      <c r="K208" s="27">
        <f t="shared" si="258"/>
        <v>0</v>
      </c>
      <c r="L208" s="109">
        <f t="shared" si="154"/>
        <v>0</v>
      </c>
      <c r="M208" s="100">
        <f t="shared" si="245"/>
        <v>2750000000</v>
      </c>
      <c r="N208" s="27">
        <f>SUBTOTAL(9,N209:N213)</f>
        <v>0</v>
      </c>
      <c r="O208" s="109">
        <f t="shared" si="246"/>
        <v>0</v>
      </c>
      <c r="P208" s="27">
        <f>SUBTOTAL(9,P209:P213)</f>
        <v>0</v>
      </c>
      <c r="Q208" s="109">
        <f t="shared" si="246"/>
        <v>0</v>
      </c>
      <c r="R208" s="27">
        <f t="shared" si="247"/>
        <v>-4061000000</v>
      </c>
      <c r="S208" s="27">
        <f t="shared" si="248"/>
        <v>-4061000000</v>
      </c>
    </row>
    <row r="209" spans="1:19" outlineLevel="4" x14ac:dyDescent="0.2">
      <c r="A209" s="43" t="s">
        <v>373</v>
      </c>
      <c r="B209" s="43">
        <v>342090101000100</v>
      </c>
      <c r="C209" s="44" t="str">
        <f t="shared" si="251"/>
        <v>342090101000100</v>
      </c>
      <c r="D209" s="45" t="s">
        <v>374</v>
      </c>
      <c r="E209" s="46">
        <v>4061000000</v>
      </c>
      <c r="F209" s="47">
        <v>4061000000</v>
      </c>
      <c r="G209" s="47">
        <v>4061000000</v>
      </c>
      <c r="H209" s="113">
        <f t="shared" si="152"/>
        <v>1</v>
      </c>
      <c r="I209" s="47">
        <v>4061000000</v>
      </c>
      <c r="J209" s="113">
        <f t="shared" si="153"/>
        <v>1</v>
      </c>
      <c r="K209" s="47">
        <v>0</v>
      </c>
      <c r="L209" s="113">
        <f t="shared" si="154"/>
        <v>0</v>
      </c>
      <c r="M209" s="104">
        <f t="shared" si="245"/>
        <v>0</v>
      </c>
      <c r="N209" s="47">
        <v>0</v>
      </c>
      <c r="O209" s="113">
        <f t="shared" si="246"/>
        <v>0</v>
      </c>
      <c r="P209" s="47">
        <v>0</v>
      </c>
      <c r="Q209" s="113">
        <f t="shared" si="246"/>
        <v>0</v>
      </c>
      <c r="R209" s="47">
        <f t="shared" si="247"/>
        <v>-4061000000</v>
      </c>
      <c r="S209" s="47">
        <f t="shared" si="248"/>
        <v>-4061000000</v>
      </c>
    </row>
    <row r="210" spans="1:19" outlineLevel="4" x14ac:dyDescent="0.2">
      <c r="A210" s="43" t="s">
        <v>373</v>
      </c>
      <c r="B210" s="43">
        <v>342170101000100</v>
      </c>
      <c r="C210" s="44" t="str">
        <f t="shared" si="251"/>
        <v>342170101000100</v>
      </c>
      <c r="D210" s="45" t="s">
        <v>375</v>
      </c>
      <c r="E210" s="46">
        <v>15000000000</v>
      </c>
      <c r="F210" s="47">
        <v>0</v>
      </c>
      <c r="G210" s="47">
        <v>0</v>
      </c>
      <c r="H210" s="113" t="str">
        <f t="shared" si="152"/>
        <v/>
      </c>
      <c r="I210" s="47">
        <v>0</v>
      </c>
      <c r="J210" s="113" t="str">
        <f t="shared" si="153"/>
        <v/>
      </c>
      <c r="K210" s="47">
        <v>0</v>
      </c>
      <c r="L210" s="113" t="str">
        <f t="shared" si="154"/>
        <v/>
      </c>
      <c r="M210" s="104">
        <f t="shared" si="245"/>
        <v>0</v>
      </c>
      <c r="N210" s="47">
        <v>0</v>
      </c>
      <c r="O210" s="113" t="str">
        <f t="shared" si="246"/>
        <v/>
      </c>
      <c r="P210" s="47">
        <v>0</v>
      </c>
      <c r="Q210" s="113" t="str">
        <f t="shared" si="246"/>
        <v/>
      </c>
      <c r="R210" s="47">
        <f t="shared" si="247"/>
        <v>0</v>
      </c>
      <c r="S210" s="47">
        <f t="shared" si="248"/>
        <v>0</v>
      </c>
    </row>
    <row r="211" spans="1:19" outlineLevel="4" x14ac:dyDescent="0.2">
      <c r="A211" s="43" t="s">
        <v>373</v>
      </c>
      <c r="B211" s="43">
        <v>342060101000100</v>
      </c>
      <c r="C211" s="44" t="str">
        <f t="shared" si="251"/>
        <v>342060101000100</v>
      </c>
      <c r="D211" s="45" t="s">
        <v>376</v>
      </c>
      <c r="E211" s="46">
        <v>28522000000</v>
      </c>
      <c r="F211" s="47">
        <v>2000000000</v>
      </c>
      <c r="G211" s="47">
        <v>0</v>
      </c>
      <c r="H211" s="113">
        <f t="shared" ref="H211:H227" si="259">IF($F211=0,"",G211/$F211)</f>
        <v>0</v>
      </c>
      <c r="I211" s="47">
        <v>0</v>
      </c>
      <c r="J211" s="113">
        <f t="shared" ref="J211:J227" si="260">IF($F211=0,"",I211/$F211)</f>
        <v>0</v>
      </c>
      <c r="K211" s="47">
        <v>0</v>
      </c>
      <c r="L211" s="113">
        <f t="shared" ref="L211:L227" si="261">IF($F211=0,"",K211/$F211)</f>
        <v>0</v>
      </c>
      <c r="M211" s="104">
        <f t="shared" si="245"/>
        <v>2000000000</v>
      </c>
      <c r="N211" s="47">
        <v>0</v>
      </c>
      <c r="O211" s="113">
        <f t="shared" si="246"/>
        <v>0</v>
      </c>
      <c r="P211" s="47">
        <v>0</v>
      </c>
      <c r="Q211" s="113">
        <f t="shared" si="246"/>
        <v>0</v>
      </c>
      <c r="R211" s="47">
        <f t="shared" si="247"/>
        <v>0</v>
      </c>
      <c r="S211" s="47">
        <f t="shared" si="248"/>
        <v>0</v>
      </c>
    </row>
    <row r="212" spans="1:19" outlineLevel="4" x14ac:dyDescent="0.2">
      <c r="A212" s="43" t="s">
        <v>373</v>
      </c>
      <c r="B212" s="43">
        <v>342100101000100</v>
      </c>
      <c r="C212" s="44" t="str">
        <f t="shared" si="251"/>
        <v>342100101000100</v>
      </c>
      <c r="D212" s="45" t="s">
        <v>377</v>
      </c>
      <c r="E212" s="46">
        <v>750000000</v>
      </c>
      <c r="F212" s="47">
        <v>750000000</v>
      </c>
      <c r="G212" s="47">
        <v>0</v>
      </c>
      <c r="H212" s="113">
        <f t="shared" si="259"/>
        <v>0</v>
      </c>
      <c r="I212" s="47">
        <v>0</v>
      </c>
      <c r="J212" s="113">
        <f t="shared" si="260"/>
        <v>0</v>
      </c>
      <c r="K212" s="47">
        <v>0</v>
      </c>
      <c r="L212" s="113">
        <f t="shared" si="261"/>
        <v>0</v>
      </c>
      <c r="M212" s="104">
        <f t="shared" si="245"/>
        <v>750000000</v>
      </c>
      <c r="N212" s="47">
        <v>0</v>
      </c>
      <c r="O212" s="113">
        <f t="shared" si="246"/>
        <v>0</v>
      </c>
      <c r="P212" s="47">
        <v>0</v>
      </c>
      <c r="Q212" s="113">
        <f t="shared" si="246"/>
        <v>0</v>
      </c>
      <c r="R212" s="47">
        <f t="shared" si="247"/>
        <v>0</v>
      </c>
      <c r="S212" s="47">
        <f t="shared" si="248"/>
        <v>0</v>
      </c>
    </row>
    <row r="213" spans="1:19" outlineLevel="4" x14ac:dyDescent="0.2">
      <c r="A213" s="43" t="s">
        <v>373</v>
      </c>
      <c r="B213" s="43">
        <v>342150101000100</v>
      </c>
      <c r="C213" s="44" t="str">
        <f t="shared" si="251"/>
        <v>342150101000100</v>
      </c>
      <c r="D213" s="45" t="s">
        <v>378</v>
      </c>
      <c r="E213" s="46">
        <v>0</v>
      </c>
      <c r="F213" s="47">
        <v>0</v>
      </c>
      <c r="G213" s="47">
        <v>0</v>
      </c>
      <c r="H213" s="113" t="str">
        <f t="shared" si="259"/>
        <v/>
      </c>
      <c r="I213" s="47">
        <v>0</v>
      </c>
      <c r="J213" s="113" t="str">
        <f t="shared" si="260"/>
        <v/>
      </c>
      <c r="K213" s="47">
        <v>0</v>
      </c>
      <c r="L213" s="113" t="str">
        <f t="shared" si="261"/>
        <v/>
      </c>
      <c r="M213" s="104">
        <f t="shared" si="245"/>
        <v>0</v>
      </c>
      <c r="N213" s="47">
        <v>0</v>
      </c>
      <c r="O213" s="113" t="str">
        <f t="shared" si="246"/>
        <v/>
      </c>
      <c r="P213" s="47">
        <v>0</v>
      </c>
      <c r="Q213" s="113" t="str">
        <f t="shared" si="246"/>
        <v/>
      </c>
      <c r="R213" s="47">
        <f t="shared" si="247"/>
        <v>0</v>
      </c>
      <c r="S213" s="47">
        <f t="shared" si="248"/>
        <v>0</v>
      </c>
    </row>
    <row r="214" spans="1:19" outlineLevel="1" x14ac:dyDescent="0.2">
      <c r="A214" s="16" t="s">
        <v>11</v>
      </c>
      <c r="B214" s="16" t="s">
        <v>379</v>
      </c>
      <c r="C214" s="16" t="str">
        <f t="shared" si="251"/>
        <v>424</v>
      </c>
      <c r="D214" s="17" t="s">
        <v>380</v>
      </c>
      <c r="E214" s="18">
        <f t="shared" ref="E214" si="262">SUBTOTAL(9,E215:E225)</f>
        <v>710942730000</v>
      </c>
      <c r="F214" s="19">
        <f t="shared" ref="F214" si="263">SUBTOTAL(9,F215:F225)</f>
        <v>776177649634</v>
      </c>
      <c r="G214" s="19">
        <f>SUBTOTAL(9,G215:G225)</f>
        <v>750308224546</v>
      </c>
      <c r="H214" s="107">
        <f t="shared" si="259"/>
        <v>0.96667074206504333</v>
      </c>
      <c r="I214" s="19">
        <f t="shared" ref="I214:K214" si="264">SUBTOTAL(9,I215:I225)</f>
        <v>645848414396.09998</v>
      </c>
      <c r="J214" s="107">
        <f t="shared" si="260"/>
        <v>0.83208839458420936</v>
      </c>
      <c r="K214" s="19">
        <f t="shared" si="264"/>
        <v>104459810149.89999</v>
      </c>
      <c r="L214" s="107">
        <f t="shared" si="261"/>
        <v>0.13458234748083397</v>
      </c>
      <c r="M214" s="98">
        <f t="shared" si="245"/>
        <v>25869425088</v>
      </c>
      <c r="N214" s="19">
        <f>SUBTOTAL(9,N215:N225)</f>
        <v>685366818664</v>
      </c>
      <c r="O214" s="107">
        <f t="shared" si="246"/>
        <v>0.88300251751281289</v>
      </c>
      <c r="P214" s="19">
        <f>SUBTOTAL(9,P215:P225)</f>
        <v>427332264432</v>
      </c>
      <c r="Q214" s="107">
        <f t="shared" si="246"/>
        <v>0.55055986813521995</v>
      </c>
      <c r="R214" s="19">
        <f t="shared" si="247"/>
        <v>-64941405882</v>
      </c>
      <c r="S214" s="19">
        <f t="shared" si="248"/>
        <v>-218516149964.09998</v>
      </c>
    </row>
    <row r="215" spans="1:19" outlineLevel="2" x14ac:dyDescent="0.2">
      <c r="A215" s="20" t="s">
        <v>11</v>
      </c>
      <c r="B215" s="20" t="s">
        <v>381</v>
      </c>
      <c r="C215" s="20" t="str">
        <f t="shared" si="251"/>
        <v>4245</v>
      </c>
      <c r="D215" s="21" t="s">
        <v>382</v>
      </c>
      <c r="E215" s="22">
        <f t="shared" ref="E215" si="265">SUBTOTAL(9,E216:E225)</f>
        <v>710942730000</v>
      </c>
      <c r="F215" s="23">
        <f t="shared" ref="F215" si="266">SUBTOTAL(9,F216:F225)</f>
        <v>776177649634</v>
      </c>
      <c r="G215" s="23">
        <f>SUBTOTAL(9,G216:G225)</f>
        <v>750308224546</v>
      </c>
      <c r="H215" s="108">
        <f t="shared" si="259"/>
        <v>0.96667074206504333</v>
      </c>
      <c r="I215" s="23">
        <f t="shared" ref="I215:K215" si="267">SUBTOTAL(9,I216:I225)</f>
        <v>645848414396.09998</v>
      </c>
      <c r="J215" s="108">
        <f t="shared" si="260"/>
        <v>0.83208839458420936</v>
      </c>
      <c r="K215" s="23">
        <f t="shared" si="267"/>
        <v>104459810149.89999</v>
      </c>
      <c r="L215" s="108">
        <f t="shared" si="261"/>
        <v>0.13458234748083397</v>
      </c>
      <c r="M215" s="99">
        <f t="shared" si="245"/>
        <v>25869425088</v>
      </c>
      <c r="N215" s="23">
        <f>SUBTOTAL(9,N216:N225)</f>
        <v>685366818664</v>
      </c>
      <c r="O215" s="108">
        <f t="shared" si="246"/>
        <v>0.88300251751281289</v>
      </c>
      <c r="P215" s="23">
        <f>SUBTOTAL(9,P216:P225)</f>
        <v>427332264432</v>
      </c>
      <c r="Q215" s="108">
        <f t="shared" si="246"/>
        <v>0.55055986813521995</v>
      </c>
      <c r="R215" s="23">
        <f t="shared" si="247"/>
        <v>-64941405882</v>
      </c>
      <c r="S215" s="23">
        <f t="shared" si="248"/>
        <v>-218516149964.09998</v>
      </c>
    </row>
    <row r="216" spans="1:19" outlineLevel="4" x14ac:dyDescent="0.2">
      <c r="A216" s="24" t="s">
        <v>11</v>
      </c>
      <c r="B216" s="24" t="s">
        <v>383</v>
      </c>
      <c r="C216" s="24" t="str">
        <f t="shared" si="251"/>
        <v>424501</v>
      </c>
      <c r="D216" s="25" t="s">
        <v>129</v>
      </c>
      <c r="E216" s="26">
        <f t="shared" ref="E216" si="268">SUBTOTAL(9,E217:E219)</f>
        <v>126337517000</v>
      </c>
      <c r="F216" s="27">
        <f t="shared" ref="F216" si="269">SUBTOTAL(9,F217:F219)</f>
        <v>187782298153</v>
      </c>
      <c r="G216" s="27">
        <f>SUBTOTAL(9,G217:G219)</f>
        <v>184528589920</v>
      </c>
      <c r="H216" s="109">
        <f t="shared" si="259"/>
        <v>0.98267297681941801</v>
      </c>
      <c r="I216" s="27">
        <f t="shared" ref="I216:K216" si="270">SUBTOTAL(9,I217:I219)</f>
        <v>153831507642.10001</v>
      </c>
      <c r="J216" s="109">
        <f t="shared" si="260"/>
        <v>0.81920132597782036</v>
      </c>
      <c r="K216" s="27">
        <f t="shared" si="270"/>
        <v>30697082277.900002</v>
      </c>
      <c r="L216" s="109">
        <f t="shared" si="261"/>
        <v>0.16347165084159765</v>
      </c>
      <c r="M216" s="100">
        <f t="shared" si="245"/>
        <v>3253708233</v>
      </c>
      <c r="N216" s="27">
        <f>SUBTOTAL(9,N217:N219)</f>
        <v>151986918034</v>
      </c>
      <c r="O216" s="109">
        <f t="shared" si="246"/>
        <v>0.80937830417947665</v>
      </c>
      <c r="P216" s="27">
        <f>SUBTOTAL(9,P217:P219)</f>
        <v>90712690983</v>
      </c>
      <c r="Q216" s="109">
        <f t="shared" si="246"/>
        <v>0.483073707560495</v>
      </c>
      <c r="R216" s="27">
        <f t="shared" si="247"/>
        <v>-32541671886</v>
      </c>
      <c r="S216" s="27">
        <f t="shared" si="248"/>
        <v>-63118816659.100006</v>
      </c>
    </row>
    <row r="217" spans="1:19" outlineLevel="4" x14ac:dyDescent="0.2">
      <c r="A217" s="48" t="s">
        <v>24</v>
      </c>
      <c r="B217" s="48" t="s">
        <v>384</v>
      </c>
      <c r="C217" s="48" t="str">
        <f t="shared" si="251"/>
        <v>42450102</v>
      </c>
      <c r="D217" s="37" t="s">
        <v>131</v>
      </c>
      <c r="E217" s="38">
        <v>1209894000</v>
      </c>
      <c r="F217" s="39">
        <v>1209894000</v>
      </c>
      <c r="G217" s="39">
        <v>1209894000</v>
      </c>
      <c r="H217" s="112">
        <f t="shared" si="259"/>
        <v>1</v>
      </c>
      <c r="I217" s="39">
        <v>1209894000</v>
      </c>
      <c r="J217" s="112">
        <f t="shared" si="260"/>
        <v>1</v>
      </c>
      <c r="K217" s="39">
        <v>0</v>
      </c>
      <c r="L217" s="112">
        <f t="shared" si="261"/>
        <v>0</v>
      </c>
      <c r="M217" s="103">
        <f t="shared" si="245"/>
        <v>0</v>
      </c>
      <c r="N217" s="39">
        <v>837540071</v>
      </c>
      <c r="O217" s="112">
        <f t="shared" si="246"/>
        <v>0.6922425195926255</v>
      </c>
      <c r="P217" s="39">
        <v>477523440</v>
      </c>
      <c r="Q217" s="112">
        <f t="shared" si="246"/>
        <v>0.39468204652638994</v>
      </c>
      <c r="R217" s="39">
        <f t="shared" si="247"/>
        <v>-372353929</v>
      </c>
      <c r="S217" s="39">
        <f t="shared" si="248"/>
        <v>-732370560</v>
      </c>
    </row>
    <row r="218" spans="1:19" outlineLevel="4" x14ac:dyDescent="0.2">
      <c r="A218" s="48" t="s">
        <v>24</v>
      </c>
      <c r="B218" s="48" t="s">
        <v>385</v>
      </c>
      <c r="C218" s="48" t="str">
        <f t="shared" si="251"/>
        <v>42450103</v>
      </c>
      <c r="D218" s="37" t="s">
        <v>133</v>
      </c>
      <c r="E218" s="38">
        <v>47349113000</v>
      </c>
      <c r="F218" s="39">
        <v>78495699865</v>
      </c>
      <c r="G218" s="39">
        <v>75349924291</v>
      </c>
      <c r="H218" s="112">
        <f t="shared" si="259"/>
        <v>0.95992423050676368</v>
      </c>
      <c r="I218" s="39">
        <v>63496645300</v>
      </c>
      <c r="J218" s="112">
        <f t="shared" si="260"/>
        <v>0.80891877401187628</v>
      </c>
      <c r="K218" s="39">
        <v>11853278991</v>
      </c>
      <c r="L218" s="112">
        <f t="shared" si="261"/>
        <v>0.15100545649488745</v>
      </c>
      <c r="M218" s="103">
        <f t="shared" si="245"/>
        <v>3145775574</v>
      </c>
      <c r="N218" s="39">
        <v>68035397594</v>
      </c>
      <c r="O218" s="112">
        <f t="shared" si="246"/>
        <v>0.86674044197338151</v>
      </c>
      <c r="P218" s="39">
        <v>43974033376</v>
      </c>
      <c r="Q218" s="112">
        <f t="shared" si="246"/>
        <v>0.56020945671709754</v>
      </c>
      <c r="R218" s="39">
        <f t="shared" si="247"/>
        <v>-7314526697</v>
      </c>
      <c r="S218" s="39">
        <f t="shared" si="248"/>
        <v>-19522611924</v>
      </c>
    </row>
    <row r="219" spans="1:19" outlineLevel="4" x14ac:dyDescent="0.2">
      <c r="A219" s="48" t="s">
        <v>24</v>
      </c>
      <c r="B219" s="48" t="s">
        <v>386</v>
      </c>
      <c r="C219" s="48" t="str">
        <f t="shared" si="251"/>
        <v>42450104</v>
      </c>
      <c r="D219" s="37" t="s">
        <v>135</v>
      </c>
      <c r="E219" s="38">
        <v>77778510000</v>
      </c>
      <c r="F219" s="39">
        <v>108076704288</v>
      </c>
      <c r="G219" s="39">
        <v>107968771629</v>
      </c>
      <c r="H219" s="112">
        <f t="shared" si="259"/>
        <v>0.99900133280607462</v>
      </c>
      <c r="I219" s="39">
        <v>89124968342.100006</v>
      </c>
      <c r="J219" s="112">
        <f t="shared" si="260"/>
        <v>0.82464550459090702</v>
      </c>
      <c r="K219" s="39">
        <v>18843803286.900002</v>
      </c>
      <c r="L219" s="112">
        <f t="shared" si="261"/>
        <v>0.17435582821516765</v>
      </c>
      <c r="M219" s="103">
        <f t="shared" si="245"/>
        <v>107932659</v>
      </c>
      <c r="N219" s="39">
        <v>83113980369</v>
      </c>
      <c r="O219" s="112">
        <f t="shared" si="246"/>
        <v>0.7690277096858914</v>
      </c>
      <c r="P219" s="39">
        <v>46261134167</v>
      </c>
      <c r="Q219" s="112">
        <f t="shared" si="246"/>
        <v>0.42803983033868731</v>
      </c>
      <c r="R219" s="39">
        <f t="shared" si="247"/>
        <v>-24854791260</v>
      </c>
      <c r="S219" s="39">
        <f t="shared" si="248"/>
        <v>-42863834175.100006</v>
      </c>
    </row>
    <row r="220" spans="1:19" outlineLevel="4" x14ac:dyDescent="0.2">
      <c r="A220" s="24" t="s">
        <v>11</v>
      </c>
      <c r="B220" s="24" t="s">
        <v>387</v>
      </c>
      <c r="C220" s="24" t="str">
        <f t="shared" si="251"/>
        <v>424502</v>
      </c>
      <c r="D220" s="25" t="s">
        <v>137</v>
      </c>
      <c r="E220" s="26">
        <f t="shared" ref="E220" si="271">SUBTOTAL(9,E221:E225)</f>
        <v>584605213000</v>
      </c>
      <c r="F220" s="27">
        <f t="shared" ref="F220" si="272">SUBTOTAL(9,F221:F225)</f>
        <v>588395351481</v>
      </c>
      <c r="G220" s="27">
        <f>SUBTOTAL(9,G221:G225)</f>
        <v>565779634626</v>
      </c>
      <c r="H220" s="109">
        <f t="shared" si="259"/>
        <v>0.96156373975750165</v>
      </c>
      <c r="I220" s="27">
        <f t="shared" ref="I220:K220" si="273">SUBTOTAL(9,I221:I225)</f>
        <v>492016906754</v>
      </c>
      <c r="J220" s="109">
        <f t="shared" si="260"/>
        <v>0.83620121320738849</v>
      </c>
      <c r="K220" s="27">
        <f t="shared" si="273"/>
        <v>73762727872</v>
      </c>
      <c r="L220" s="109">
        <f t="shared" si="261"/>
        <v>0.12536252655011312</v>
      </c>
      <c r="M220" s="100">
        <f t="shared" si="245"/>
        <v>22615716855</v>
      </c>
      <c r="N220" s="27">
        <f>SUBTOTAL(9,N221:N225)</f>
        <v>533379900630</v>
      </c>
      <c r="O220" s="109">
        <f t="shared" si="246"/>
        <v>0.90649917489571374</v>
      </c>
      <c r="P220" s="27">
        <f>SUBTOTAL(9,P221:P225)</f>
        <v>336619573449</v>
      </c>
      <c r="Q220" s="109">
        <f t="shared" si="246"/>
        <v>0.57209760852413849</v>
      </c>
      <c r="R220" s="27">
        <f t="shared" si="247"/>
        <v>-32399733996</v>
      </c>
      <c r="S220" s="27">
        <f t="shared" si="248"/>
        <v>-155397333305</v>
      </c>
    </row>
    <row r="221" spans="1:19" outlineLevel="4" x14ac:dyDescent="0.2">
      <c r="A221" s="48" t="s">
        <v>24</v>
      </c>
      <c r="B221" s="48" t="s">
        <v>388</v>
      </c>
      <c r="C221" s="48" t="str">
        <f t="shared" si="251"/>
        <v>42450205</v>
      </c>
      <c r="D221" s="37" t="s">
        <v>139</v>
      </c>
      <c r="E221" s="38">
        <v>125068954000</v>
      </c>
      <c r="F221" s="39">
        <v>123275069798</v>
      </c>
      <c r="G221" s="39">
        <v>110984069759</v>
      </c>
      <c r="H221" s="112">
        <f t="shared" si="259"/>
        <v>0.90029614212232711</v>
      </c>
      <c r="I221" s="39">
        <v>82161976932</v>
      </c>
      <c r="J221" s="112">
        <f t="shared" si="260"/>
        <v>0.66649304735038151</v>
      </c>
      <c r="K221" s="39">
        <v>28822092827</v>
      </c>
      <c r="L221" s="112">
        <f t="shared" si="261"/>
        <v>0.23380309477194558</v>
      </c>
      <c r="M221" s="103">
        <f t="shared" si="245"/>
        <v>12291000039</v>
      </c>
      <c r="N221" s="39">
        <v>106114548797</v>
      </c>
      <c r="O221" s="112">
        <f t="shared" si="246"/>
        <v>0.86079487905284147</v>
      </c>
      <c r="P221" s="39">
        <v>59694450160</v>
      </c>
      <c r="Q221" s="112">
        <f t="shared" si="246"/>
        <v>0.48423781270467775</v>
      </c>
      <c r="R221" s="39">
        <f t="shared" si="247"/>
        <v>-4869520962</v>
      </c>
      <c r="S221" s="39">
        <f t="shared" si="248"/>
        <v>-22467526772</v>
      </c>
    </row>
    <row r="222" spans="1:19" outlineLevel="4" x14ac:dyDescent="0.2">
      <c r="A222" s="48" t="s">
        <v>24</v>
      </c>
      <c r="B222" s="48" t="s">
        <v>389</v>
      </c>
      <c r="C222" s="48" t="str">
        <f t="shared" si="251"/>
        <v>42450206</v>
      </c>
      <c r="D222" s="37" t="s">
        <v>141</v>
      </c>
      <c r="E222" s="38">
        <v>197191931000</v>
      </c>
      <c r="F222" s="39">
        <v>166104014520</v>
      </c>
      <c r="G222" s="39">
        <v>160103585628</v>
      </c>
      <c r="H222" s="112">
        <f t="shared" si="259"/>
        <v>0.96387547339334467</v>
      </c>
      <c r="I222" s="39">
        <v>147176591998</v>
      </c>
      <c r="J222" s="112">
        <f t="shared" si="260"/>
        <v>0.88605078223608491</v>
      </c>
      <c r="K222" s="39">
        <v>12926993630</v>
      </c>
      <c r="L222" s="112">
        <f t="shared" si="261"/>
        <v>7.7824691157259818E-2</v>
      </c>
      <c r="M222" s="103">
        <f t="shared" si="245"/>
        <v>6000428892</v>
      </c>
      <c r="N222" s="39">
        <v>156185612207</v>
      </c>
      <c r="O222" s="112">
        <f t="shared" si="246"/>
        <v>0.94028800362434495</v>
      </c>
      <c r="P222" s="39">
        <v>92963962537</v>
      </c>
      <c r="Q222" s="112">
        <f t="shared" si="246"/>
        <v>0.55967318312951753</v>
      </c>
      <c r="R222" s="39">
        <f t="shared" si="247"/>
        <v>-3917973421</v>
      </c>
      <c r="S222" s="39">
        <f t="shared" si="248"/>
        <v>-54212629461</v>
      </c>
    </row>
    <row r="223" spans="1:19" outlineLevel="4" x14ac:dyDescent="0.2">
      <c r="A223" s="48" t="s">
        <v>24</v>
      </c>
      <c r="B223" s="48" t="s">
        <v>390</v>
      </c>
      <c r="C223" s="48" t="str">
        <f t="shared" si="251"/>
        <v>42450207</v>
      </c>
      <c r="D223" s="37" t="s">
        <v>143</v>
      </c>
      <c r="E223" s="38">
        <v>71453897000</v>
      </c>
      <c r="F223" s="39">
        <v>71975860550</v>
      </c>
      <c r="G223" s="39">
        <v>71908252886</v>
      </c>
      <c r="H223" s="112">
        <f t="shared" si="259"/>
        <v>0.99906068974398665</v>
      </c>
      <c r="I223" s="39">
        <v>68420030713</v>
      </c>
      <c r="J223" s="112">
        <f t="shared" si="260"/>
        <v>0.95059691110563593</v>
      </c>
      <c r="K223" s="39">
        <v>3488222173</v>
      </c>
      <c r="L223" s="112">
        <f t="shared" si="261"/>
        <v>4.8463778638350719E-2</v>
      </c>
      <c r="M223" s="103">
        <f t="shared" si="245"/>
        <v>67607664</v>
      </c>
      <c r="N223" s="39">
        <v>69728008282</v>
      </c>
      <c r="O223" s="112">
        <f t="shared" si="246"/>
        <v>0.96876935890973515</v>
      </c>
      <c r="P223" s="39">
        <v>63258078569</v>
      </c>
      <c r="Q223" s="112">
        <f t="shared" si="246"/>
        <v>0.87887908648283608</v>
      </c>
      <c r="R223" s="39">
        <f t="shared" si="247"/>
        <v>-2180244604</v>
      </c>
      <c r="S223" s="39">
        <f t="shared" si="248"/>
        <v>-5161952144</v>
      </c>
    </row>
    <row r="224" spans="1:19" outlineLevel="4" x14ac:dyDescent="0.2">
      <c r="A224" s="48" t="s">
        <v>24</v>
      </c>
      <c r="B224" s="48" t="s">
        <v>391</v>
      </c>
      <c r="C224" s="48" t="str">
        <f t="shared" si="251"/>
        <v>42450208</v>
      </c>
      <c r="D224" s="37" t="s">
        <v>145</v>
      </c>
      <c r="E224" s="38">
        <v>180819624000</v>
      </c>
      <c r="F224" s="39">
        <v>215709954681</v>
      </c>
      <c r="G224" s="39">
        <v>211478200651</v>
      </c>
      <c r="H224" s="112">
        <f t="shared" si="259"/>
        <v>0.9803822033329056</v>
      </c>
      <c r="I224" s="39">
        <v>183842680460</v>
      </c>
      <c r="J224" s="112">
        <f t="shared" si="260"/>
        <v>0.85226794809666284</v>
      </c>
      <c r="K224" s="39">
        <v>27635520191</v>
      </c>
      <c r="L224" s="112">
        <f t="shared" si="261"/>
        <v>0.12811425523624279</v>
      </c>
      <c r="M224" s="103">
        <f t="shared" si="245"/>
        <v>4231754030</v>
      </c>
      <c r="N224" s="39">
        <v>190981666907</v>
      </c>
      <c r="O224" s="112">
        <f t="shared" si="246"/>
        <v>0.88536325173045849</v>
      </c>
      <c r="P224" s="39">
        <v>114296507952</v>
      </c>
      <c r="Q224" s="112">
        <f t="shared" si="246"/>
        <v>0.52986199974417492</v>
      </c>
      <c r="R224" s="39">
        <f t="shared" si="247"/>
        <v>-20496533744</v>
      </c>
      <c r="S224" s="39">
        <f t="shared" si="248"/>
        <v>-69546172508</v>
      </c>
    </row>
    <row r="225" spans="1:19" outlineLevel="4" x14ac:dyDescent="0.2">
      <c r="A225" s="48" t="s">
        <v>24</v>
      </c>
      <c r="B225" s="48" t="s">
        <v>392</v>
      </c>
      <c r="C225" s="48" t="str">
        <f t="shared" si="251"/>
        <v>42450209</v>
      </c>
      <c r="D225" s="37" t="s">
        <v>147</v>
      </c>
      <c r="E225" s="38">
        <v>10070807000</v>
      </c>
      <c r="F225" s="39">
        <v>11330451932</v>
      </c>
      <c r="G225" s="39">
        <v>11305525702</v>
      </c>
      <c r="H225" s="112">
        <f t="shared" si="259"/>
        <v>0.99780006745100769</v>
      </c>
      <c r="I225" s="39">
        <v>10415626651</v>
      </c>
      <c r="J225" s="112">
        <f t="shared" si="260"/>
        <v>0.91925959471957985</v>
      </c>
      <c r="K225" s="39">
        <v>889899051</v>
      </c>
      <c r="L225" s="112">
        <f t="shared" si="261"/>
        <v>7.8540472731427849E-2</v>
      </c>
      <c r="M225" s="103">
        <f t="shared" si="245"/>
        <v>24926230</v>
      </c>
      <c r="N225" s="39">
        <v>10370064437</v>
      </c>
      <c r="O225" s="112">
        <f t="shared" si="246"/>
        <v>0.91523837700704347</v>
      </c>
      <c r="P225" s="39">
        <v>6406574231</v>
      </c>
      <c r="Q225" s="112">
        <f t="shared" si="246"/>
        <v>0.5654297171418422</v>
      </c>
      <c r="R225" s="39">
        <f t="shared" si="247"/>
        <v>-935461265</v>
      </c>
      <c r="S225" s="39">
        <f t="shared" si="248"/>
        <v>-4009052420</v>
      </c>
    </row>
    <row r="226" spans="1:19" x14ac:dyDescent="0.2">
      <c r="A226" s="13" t="s">
        <v>24</v>
      </c>
      <c r="B226" s="13" t="s">
        <v>393</v>
      </c>
      <c r="C226" s="13" t="str">
        <f t="shared" si="251"/>
        <v>43</v>
      </c>
      <c r="D226" s="13" t="s">
        <v>394</v>
      </c>
      <c r="E226" s="14">
        <v>1040509913000</v>
      </c>
      <c r="F226" s="15">
        <v>916257539333</v>
      </c>
      <c r="G226" s="15">
        <v>2</v>
      </c>
      <c r="H226" s="106">
        <f t="shared" si="259"/>
        <v>2.1827924073136931E-12</v>
      </c>
      <c r="I226" s="15">
        <v>2</v>
      </c>
      <c r="J226" s="106">
        <f t="shared" si="260"/>
        <v>2.1827924073136931E-12</v>
      </c>
      <c r="K226" s="15">
        <v>0</v>
      </c>
      <c r="L226" s="106">
        <f t="shared" si="261"/>
        <v>0</v>
      </c>
      <c r="M226" s="97">
        <f t="shared" si="245"/>
        <v>916257539331</v>
      </c>
      <c r="N226" s="15">
        <v>0</v>
      </c>
      <c r="O226" s="106">
        <f t="shared" si="246"/>
        <v>0</v>
      </c>
      <c r="P226" s="15">
        <v>0</v>
      </c>
      <c r="Q226" s="106">
        <f t="shared" si="246"/>
        <v>0</v>
      </c>
      <c r="R226" s="15">
        <f t="shared" si="247"/>
        <v>-2</v>
      </c>
      <c r="S226" s="15">
        <f t="shared" si="248"/>
        <v>-2</v>
      </c>
    </row>
    <row r="227" spans="1:19" x14ac:dyDescent="0.2">
      <c r="A227" s="28" t="s">
        <v>11</v>
      </c>
      <c r="B227" s="49"/>
      <c r="C227" s="49"/>
      <c r="D227" s="28" t="s">
        <v>395</v>
      </c>
      <c r="E227" s="30">
        <f>SUBTOTAL(9,E5:E226)</f>
        <v>5741305011000</v>
      </c>
      <c r="F227" s="31">
        <f t="shared" ref="F227:G227" si="274">SUBTOTAL(9,F5:F226)</f>
        <v>5578490362838</v>
      </c>
      <c r="G227" s="31">
        <f t="shared" si="274"/>
        <v>4584581489995</v>
      </c>
      <c r="H227" s="110">
        <f t="shared" si="259"/>
        <v>0.82183192795956372</v>
      </c>
      <c r="I227" s="31">
        <f>SUBTOTAL(9,I5:I226)</f>
        <v>3655538407927.1001</v>
      </c>
      <c r="J227" s="110">
        <f t="shared" si="260"/>
        <v>0.65529169545206178</v>
      </c>
      <c r="K227" s="31">
        <f>SUBTOTAL(9,K5:K226)</f>
        <v>929043082067.90002</v>
      </c>
      <c r="L227" s="110">
        <f t="shared" si="261"/>
        <v>0.16654023250750205</v>
      </c>
      <c r="M227" s="101">
        <f t="shared" si="245"/>
        <v>993908872843</v>
      </c>
      <c r="N227" s="31">
        <f t="shared" ref="N227:P227" si="275">SUBTOTAL(9,N5:N226)</f>
        <v>4035705714337</v>
      </c>
      <c r="O227" s="110">
        <f t="shared" si="246"/>
        <v>0.72344047436587766</v>
      </c>
      <c r="P227" s="31">
        <f t="shared" si="275"/>
        <v>2490857423634</v>
      </c>
      <c r="Q227" s="110">
        <f t="shared" si="246"/>
        <v>0.44651102029811551</v>
      </c>
      <c r="R227" s="31">
        <f t="shared" si="247"/>
        <v>-548875775658</v>
      </c>
      <c r="S227" s="31">
        <f t="shared" si="248"/>
        <v>-1164680984293.1001</v>
      </c>
    </row>
    <row r="228" spans="1:19" x14ac:dyDescent="0.2">
      <c r="A228" s="4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</row>
  </sheetData>
  <pageMargins left="0.7" right="0.7" top="0.75" bottom="0.75" header="0.3" footer="0.3"/>
  <pageSetup orientation="portrait" r:id="rId1"/>
  <ignoredErrors>
    <ignoredError sqref="H5:Q16" formula="1"/>
    <ignoredError sqref="H17:Q227" formula="1" formulaRange="1"/>
    <ignoredError sqref="F17:G227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Ingresos</vt:lpstr>
      <vt:lpstr>Gastos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 Eduardo Mariño Cepeda</dc:creator>
  <cp:lastModifiedBy>CONSTANZA ADRIANA CARDENAS CAMACHO</cp:lastModifiedBy>
  <dcterms:created xsi:type="dcterms:W3CDTF">2025-12-03T17:14:26Z</dcterms:created>
  <dcterms:modified xsi:type="dcterms:W3CDTF">2025-12-10T00:39:33Z</dcterms:modified>
</cp:coreProperties>
</file>